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001.1 - Vedlejší a ost..." sheetId="2" r:id="rId2"/>
    <sheet name="SO 001.2 - Vedlejší a ost..." sheetId="3" r:id="rId3"/>
    <sheet name="SO 101.1 - Komunikace  " sheetId="4" r:id="rId4"/>
    <sheet name="SO 101.2 - Komunikace " sheetId="5" r:id="rId5"/>
    <sheet name="SO 101.3 - Komunikace  " sheetId="6" r:id="rId6"/>
    <sheet name="SO 401 - Veřejné osvětlení " sheetId="7" r:id="rId7"/>
    <sheet name="SO 402 - Metropolitní síť 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001.1 - Vedlejší a ost...'!$C$120:$K$135</definedName>
    <definedName name="_xlnm.Print_Area" localSheetId="1">'SO 001.1 - Vedlejší a ost...'!$C$4:$J$76,'SO 001.1 - Vedlejší a ost...'!$C$108:$K$135</definedName>
    <definedName name="_xlnm.Print_Titles" localSheetId="1">'SO 001.1 - Vedlejší a ost...'!$120:$120</definedName>
    <definedName name="_xlnm._FilterDatabase" localSheetId="2" hidden="1">'SO 001.2 - Vedlejší a ost...'!$C$118:$K$125</definedName>
    <definedName name="_xlnm.Print_Area" localSheetId="2">'SO 001.2 - Vedlejší a ost...'!$C$4:$J$76,'SO 001.2 - Vedlejší a ost...'!$C$106:$K$125</definedName>
    <definedName name="_xlnm.Print_Titles" localSheetId="2">'SO 001.2 - Vedlejší a ost...'!$118:$118</definedName>
    <definedName name="_xlnm._FilterDatabase" localSheetId="3" hidden="1">'SO 101.1 - Komunikace  '!$C$126:$K$460</definedName>
    <definedName name="_xlnm.Print_Area" localSheetId="3">'SO 101.1 - Komunikace  '!$C$4:$J$76,'SO 101.1 - Komunikace  '!$C$114:$K$460</definedName>
    <definedName name="_xlnm.Print_Titles" localSheetId="3">'SO 101.1 - Komunikace  '!$126:$126</definedName>
    <definedName name="_xlnm._FilterDatabase" localSheetId="4" hidden="1">'SO 101.2 - Komunikace '!$C$120:$K$167</definedName>
    <definedName name="_xlnm.Print_Area" localSheetId="4">'SO 101.2 - Komunikace '!$C$4:$J$76,'SO 101.2 - Komunikace '!$C$108:$K$167</definedName>
    <definedName name="_xlnm.Print_Titles" localSheetId="4">'SO 101.2 - Komunikace '!$120:$120</definedName>
    <definedName name="_xlnm._FilterDatabase" localSheetId="5" hidden="1">'SO 101.3 - Komunikace  '!$C$121:$K$215</definedName>
    <definedName name="_xlnm.Print_Area" localSheetId="5">'SO 101.3 - Komunikace  '!$C$4:$J$76,'SO 101.3 - Komunikace  '!$C$109:$K$215</definedName>
    <definedName name="_xlnm.Print_Titles" localSheetId="5">'SO 101.3 - Komunikace  '!$121:$121</definedName>
    <definedName name="_xlnm._FilterDatabase" localSheetId="6" hidden="1">'SO 401 - Veřejné osvětlení '!$C$119:$K$205</definedName>
    <definedName name="_xlnm.Print_Area" localSheetId="6">'SO 401 - Veřejné osvětlení '!$C$4:$J$76,'SO 401 - Veřejné osvětlení '!$C$107:$K$205</definedName>
    <definedName name="_xlnm.Print_Titles" localSheetId="6">'SO 401 - Veřejné osvětlení '!$119:$119</definedName>
    <definedName name="_xlnm._FilterDatabase" localSheetId="7" hidden="1">'SO 402 - Metropolitní síť '!$C$125:$K$197</definedName>
    <definedName name="_xlnm.Print_Area" localSheetId="7">'SO 402 - Metropolitní síť '!$C$4:$J$76,'SO 402 - Metropolitní síť '!$C$113:$K$197</definedName>
    <definedName name="_xlnm.Print_Titles" localSheetId="7">'SO 402 - Metropolitní síť '!$125:$125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T191"/>
  <c r="R192"/>
  <c r="R191"/>
  <c r="P192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7" r="J37"/>
  <c r="J36"/>
  <c i="1" r="AY100"/>
  <c i="7" r="J35"/>
  <c i="1" r="AX100"/>
  <c i="7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6" r="J37"/>
  <c r="J36"/>
  <c i="1" r="AY99"/>
  <c i="6" r="J35"/>
  <c i="1" r="AX99"/>
  <c i="6" r="BI215"/>
  <c r="BH215"/>
  <c r="BG215"/>
  <c r="BF215"/>
  <c r="T215"/>
  <c r="T214"/>
  <c r="R215"/>
  <c r="R214"/>
  <c r="P215"/>
  <c r="P214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5" r="J37"/>
  <c r="J36"/>
  <c i="1" r="AY98"/>
  <c i="5" r="J35"/>
  <c i="1" r="AX98"/>
  <c i="5"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459"/>
  <c r="BH459"/>
  <c r="BG459"/>
  <c r="BF459"/>
  <c r="T459"/>
  <c r="T458"/>
  <c r="T457"/>
  <c r="R459"/>
  <c r="R458"/>
  <c r="R457"/>
  <c r="P459"/>
  <c r="P458"/>
  <c r="P457"/>
  <c r="BI456"/>
  <c r="BH456"/>
  <c r="BG456"/>
  <c r="BF456"/>
  <c r="T456"/>
  <c r="T455"/>
  <c r="R456"/>
  <c r="R455"/>
  <c r="P456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9"/>
  <c r="BH429"/>
  <c r="BG429"/>
  <c r="BF429"/>
  <c r="T429"/>
  <c r="R429"/>
  <c r="P429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2"/>
  <c r="BH352"/>
  <c r="BG352"/>
  <c r="BF352"/>
  <c r="T352"/>
  <c r="R352"/>
  <c r="P352"/>
  <c r="BI346"/>
  <c r="BH346"/>
  <c r="BG346"/>
  <c r="BF346"/>
  <c r="T346"/>
  <c r="R346"/>
  <c r="P346"/>
  <c r="BI338"/>
  <c r="BH338"/>
  <c r="BG338"/>
  <c r="BF338"/>
  <c r="T338"/>
  <c r="R338"/>
  <c r="P338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0"/>
  <c r="BH270"/>
  <c r="BG270"/>
  <c r="BF270"/>
  <c r="T270"/>
  <c r="R270"/>
  <c r="P270"/>
  <c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85"/>
  <c i="3" r="J120"/>
  <c r="J37"/>
  <c r="J36"/>
  <c i="1" r="AY96"/>
  <c i="3" r="J35"/>
  <c i="1" r="AX96"/>
  <c i="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97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2" r="J122"/>
  <c r="J37"/>
  <c r="J36"/>
  <c i="1" r="AY95"/>
  <c i="2" r="J35"/>
  <c i="1" r="AX95"/>
  <c i="2"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97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2" r="J135"/>
  <c r="J132"/>
  <c r="BK130"/>
  <c r="BK128"/>
  <c r="BK127"/>
  <c r="BK126"/>
  <c r="BK125"/>
  <c r="J125"/>
  <c r="F37"/>
  <c r="F35"/>
  <c i="1" r="BB95"/>
  <c i="3" r="BK125"/>
  <c r="J125"/>
  <c i="4" r="BK456"/>
  <c r="J439"/>
  <c r="J429"/>
  <c r="BK410"/>
  <c r="BK405"/>
  <c r="BK396"/>
  <c r="J390"/>
  <c r="J385"/>
  <c r="J382"/>
  <c r="J378"/>
  <c r="BK358"/>
  <c r="BK346"/>
  <c r="J330"/>
  <c r="J316"/>
  <c r="J302"/>
  <c r="J300"/>
  <c r="BK286"/>
  <c r="BK267"/>
  <c r="J261"/>
  <c r="BK259"/>
  <c r="BK254"/>
  <c r="BK246"/>
  <c r="BK220"/>
  <c r="BK216"/>
  <c r="BK205"/>
  <c r="BK201"/>
  <c r="BK189"/>
  <c r="J185"/>
  <c r="BK161"/>
  <c r="J146"/>
  <c r="J459"/>
  <c r="J451"/>
  <c r="BK443"/>
  <c r="BK439"/>
  <c r="J431"/>
  <c r="J418"/>
  <c r="J402"/>
  <c r="BK390"/>
  <c r="J388"/>
  <c r="BK378"/>
  <c r="BK369"/>
  <c r="BK359"/>
  <c r="BK298"/>
  <c r="J282"/>
  <c r="J270"/>
  <c r="BK262"/>
  <c r="J248"/>
  <c r="J232"/>
  <c r="J222"/>
  <c r="J216"/>
  <c r="J212"/>
  <c r="J197"/>
  <c r="BK163"/>
  <c r="BK146"/>
  <c r="J130"/>
  <c r="J416"/>
  <c r="J410"/>
  <c r="J405"/>
  <c r="J399"/>
  <c r="J384"/>
  <c r="J380"/>
  <c r="J369"/>
  <c r="J360"/>
  <c r="BK320"/>
  <c r="BK312"/>
  <c r="BK302"/>
  <c r="BK294"/>
  <c r="J264"/>
  <c r="BK261"/>
  <c r="J257"/>
  <c r="J246"/>
  <c r="BK222"/>
  <c r="J205"/>
  <c r="J201"/>
  <c r="BK173"/>
  <c r="J171"/>
  <c r="BK159"/>
  <c r="J435"/>
  <c r="J421"/>
  <c r="BK412"/>
  <c r="BK403"/>
  <c r="BK388"/>
  <c r="BK370"/>
  <c r="J359"/>
  <c r="J346"/>
  <c r="BK330"/>
  <c r="BK326"/>
  <c r="BK290"/>
  <c r="J218"/>
  <c r="BK187"/>
  <c r="BK165"/>
  <c r="BK154"/>
  <c i="5" r="J161"/>
  <c r="BK151"/>
  <c r="J126"/>
  <c r="J143"/>
  <c r="BK134"/>
  <c r="BK164"/>
  <c r="J159"/>
  <c r="J130"/>
  <c r="J151"/>
  <c r="J140"/>
  <c r="BK126"/>
  <c i="6" r="J215"/>
  <c r="J206"/>
  <c r="BK198"/>
  <c r="BK186"/>
  <c r="J181"/>
  <c r="J166"/>
  <c r="J147"/>
  <c r="J135"/>
  <c r="J208"/>
  <c r="J177"/>
  <c r="BK166"/>
  <c r="BK157"/>
  <c r="BK143"/>
  <c r="J125"/>
  <c r="BK196"/>
  <c r="J188"/>
  <c r="BK181"/>
  <c r="J169"/>
  <c r="J150"/>
  <c r="BK139"/>
  <c r="BK125"/>
  <c r="J189"/>
  <c r="J157"/>
  <c r="J153"/>
  <c r="BK137"/>
  <c i="7" r="BK203"/>
  <c r="BK200"/>
  <c r="J193"/>
  <c r="BK189"/>
  <c r="BK181"/>
  <c r="BK176"/>
  <c r="BK173"/>
  <c r="J155"/>
  <c r="BK137"/>
  <c r="BK134"/>
  <c r="BK131"/>
  <c r="J126"/>
  <c r="J203"/>
  <c r="J197"/>
  <c r="BK188"/>
  <c r="J181"/>
  <c r="J173"/>
  <c r="BK172"/>
  <c r="BK171"/>
  <c r="BK169"/>
  <c r="BK167"/>
  <c r="J164"/>
  <c r="BK163"/>
  <c r="J162"/>
  <c r="J161"/>
  <c r="BK160"/>
  <c r="J159"/>
  <c r="J158"/>
  <c r="J157"/>
  <c r="BK151"/>
  <c r="J150"/>
  <c r="BK149"/>
  <c r="J147"/>
  <c r="J144"/>
  <c r="J137"/>
  <c r="BK126"/>
  <c r="BK124"/>
  <c r="BK190"/>
  <c r="J185"/>
  <c r="J178"/>
  <c r="BK168"/>
  <c r="BK159"/>
  <c r="BK153"/>
  <c r="BK146"/>
  <c r="J142"/>
  <c r="J138"/>
  <c r="J135"/>
  <c r="J131"/>
  <c r="J205"/>
  <c r="BK198"/>
  <c r="BK195"/>
  <c r="BK193"/>
  <c r="BK187"/>
  <c r="BK184"/>
  <c r="J176"/>
  <c r="J172"/>
  <c r="J168"/>
  <c r="BK162"/>
  <c r="J156"/>
  <c r="J149"/>
  <c r="J146"/>
  <c r="BK144"/>
  <c r="J140"/>
  <c r="J133"/>
  <c r="J127"/>
  <c i="8" r="BK197"/>
  <c r="J188"/>
  <c r="BK176"/>
  <c r="J171"/>
  <c r="J160"/>
  <c r="J147"/>
  <c r="J129"/>
  <c r="BK195"/>
  <c r="J192"/>
  <c r="J189"/>
  <c r="BK186"/>
  <c r="BK184"/>
  <c r="J182"/>
  <c r="J180"/>
  <c r="BK173"/>
  <c r="BK171"/>
  <c r="BK165"/>
  <c r="J163"/>
  <c r="BK160"/>
  <c r="J159"/>
  <c r="J157"/>
  <c r="BK155"/>
  <c r="J154"/>
  <c r="BK152"/>
  <c r="BK147"/>
  <c r="J146"/>
  <c r="BK132"/>
  <c r="J195"/>
  <c r="BK192"/>
  <c r="J178"/>
  <c r="BK169"/>
  <c r="BK163"/>
  <c r="BK150"/>
  <c r="BK129"/>
  <c r="BK182"/>
  <c r="BK175"/>
  <c r="BK157"/>
  <c r="BK146"/>
  <c r="BK139"/>
  <c i="2" r="BK135"/>
  <c r="BK132"/>
  <c r="J130"/>
  <c r="J128"/>
  <c r="J127"/>
  <c r="J126"/>
  <c i="1" r="AS94"/>
  <c i="2" r="J34"/>
  <c i="3" r="J124"/>
  <c r="J123"/>
  <c r="BK123"/>
  <c r="BK124"/>
  <c i="4" r="BK459"/>
  <c r="BK451"/>
  <c r="BK431"/>
  <c r="BK421"/>
  <c r="J406"/>
  <c r="J403"/>
  <c r="J394"/>
  <c r="BK387"/>
  <c r="BK384"/>
  <c r="BK380"/>
  <c r="J376"/>
  <c r="BK367"/>
  <c r="J352"/>
  <c r="J338"/>
  <c r="J326"/>
  <c r="J312"/>
  <c r="J290"/>
  <c r="BK282"/>
  <c r="BK270"/>
  <c r="BK264"/>
  <c r="BK257"/>
  <c r="J250"/>
  <c r="BK232"/>
  <c r="BK218"/>
  <c r="J214"/>
  <c r="J203"/>
  <c r="BK199"/>
  <c r="J187"/>
  <c r="J165"/>
  <c r="BK150"/>
  <c r="BK142"/>
  <c r="BK130"/>
  <c r="J456"/>
  <c r="BK447"/>
  <c r="BK435"/>
  <c r="J423"/>
  <c r="BK407"/>
  <c r="BK406"/>
  <c r="BK394"/>
  <c r="J389"/>
  <c r="J387"/>
  <c r="J372"/>
  <c r="J367"/>
  <c r="J320"/>
  <c r="J286"/>
  <c r="BK277"/>
  <c r="J267"/>
  <c r="BK250"/>
  <c r="BK235"/>
  <c r="J227"/>
  <c r="J220"/>
  <c r="BK214"/>
  <c r="J199"/>
  <c r="BK175"/>
  <c r="J150"/>
  <c r="J142"/>
  <c r="J447"/>
  <c r="J412"/>
  <c r="BK409"/>
  <c r="BK402"/>
  <c r="BK389"/>
  <c r="BK382"/>
  <c r="BK372"/>
  <c r="J370"/>
  <c r="J366"/>
  <c r="BK322"/>
  <c r="BK316"/>
  <c r="J298"/>
  <c r="BK292"/>
  <c r="J277"/>
  <c r="J262"/>
  <c r="J259"/>
  <c r="J254"/>
  <c r="J235"/>
  <c r="BK212"/>
  <c r="BK203"/>
  <c r="BK185"/>
  <c r="BK171"/>
  <c r="J161"/>
  <c r="J443"/>
  <c r="BK429"/>
  <c r="BK423"/>
  <c r="BK416"/>
  <c r="J409"/>
  <c r="BK399"/>
  <c r="BK385"/>
  <c r="BK366"/>
  <c r="J358"/>
  <c r="BK338"/>
  <c r="J322"/>
  <c r="J294"/>
  <c r="BK248"/>
  <c r="BK197"/>
  <c r="J175"/>
  <c r="J163"/>
  <c i="5" r="BK159"/>
  <c r="BK136"/>
  <c r="J167"/>
  <c r="BK140"/>
  <c r="J132"/>
  <c r="BK161"/>
  <c r="J149"/>
  <c r="BK124"/>
  <c r="BK149"/>
  <c r="J138"/>
  <c r="BK130"/>
  <c i="6" r="J210"/>
  <c r="BK200"/>
  <c r="BK183"/>
  <c r="BK175"/>
  <c r="BK153"/>
  <c r="J139"/>
  <c r="BK215"/>
  <c r="BK188"/>
  <c r="BK169"/>
  <c r="J161"/>
  <c r="BK150"/>
  <c r="BK129"/>
  <c r="BK210"/>
  <c r="J202"/>
  <c r="BK192"/>
  <c r="J186"/>
  <c r="BK177"/>
  <c r="BK159"/>
  <c r="BK147"/>
  <c r="BK135"/>
  <c r="J192"/>
  <c r="J159"/>
  <c r="BK141"/>
  <c r="J127"/>
  <c i="7" r="BK202"/>
  <c r="J196"/>
  <c r="BK192"/>
  <c r="J188"/>
  <c r="J180"/>
  <c r="J174"/>
  <c r="J171"/>
  <c r="BK161"/>
  <c r="J151"/>
  <c r="BK136"/>
  <c r="BK132"/>
  <c r="BK127"/>
  <c r="BK122"/>
  <c r="J200"/>
  <c r="J194"/>
  <c r="J187"/>
  <c r="J177"/>
  <c r="BK142"/>
  <c r="BK133"/>
  <c r="J198"/>
  <c r="J186"/>
  <c r="J184"/>
  <c r="BK177"/>
  <c r="BK164"/>
  <c r="BK156"/>
  <c r="BK148"/>
  <c r="J145"/>
  <c r="BK141"/>
  <c r="BK139"/>
  <c r="J136"/>
  <c r="BK129"/>
  <c r="BK204"/>
  <c r="BK197"/>
  <c r="BK194"/>
  <c r="J190"/>
  <c r="BK185"/>
  <c r="BK178"/>
  <c r="BK175"/>
  <c r="J169"/>
  <c r="BK166"/>
  <c r="J160"/>
  <c r="BK157"/>
  <c r="J153"/>
  <c r="BK147"/>
  <c r="J143"/>
  <c r="J139"/>
  <c r="J132"/>
  <c r="BK130"/>
  <c r="J122"/>
  <c i="8" r="J186"/>
  <c r="BK178"/>
  <c r="J173"/>
  <c r="J162"/>
  <c r="J156"/>
  <c r="J139"/>
  <c r="J150"/>
  <c r="BK134"/>
  <c r="BK196"/>
  <c r="BK194"/>
  <c r="BK188"/>
  <c r="J175"/>
  <c r="J165"/>
  <c r="BK156"/>
  <c r="J132"/>
  <c r="J196"/>
  <c r="J176"/>
  <c r="BK162"/>
  <c r="J155"/>
  <c r="BK144"/>
  <c r="J134"/>
  <c i="4" r="J154"/>
  <c r="BK418"/>
  <c r="J407"/>
  <c r="J396"/>
  <c r="BK376"/>
  <c r="BK360"/>
  <c r="BK352"/>
  <c r="BK300"/>
  <c r="J292"/>
  <c r="BK227"/>
  <c r="J189"/>
  <c r="J173"/>
  <c r="J159"/>
  <c i="5" r="J156"/>
  <c r="J134"/>
  <c r="J164"/>
  <c r="BK138"/>
  <c r="BK167"/>
  <c r="BK132"/>
  <c r="BK156"/>
  <c r="BK143"/>
  <c r="J136"/>
  <c r="J124"/>
  <c i="6" r="BK208"/>
  <c r="BK202"/>
  <c r="J196"/>
  <c r="BK179"/>
  <c r="J162"/>
  <c r="BK145"/>
  <c r="J129"/>
  <c r="J179"/>
  <c r="BK162"/>
  <c r="J145"/>
  <c r="BK127"/>
  <c r="BK206"/>
  <c r="J198"/>
  <c r="BK189"/>
  <c r="J183"/>
  <c r="BK161"/>
  <c r="J141"/>
  <c r="J137"/>
  <c r="J200"/>
  <c r="J175"/>
  <c r="J143"/>
  <c i="7" r="J204"/>
  <c r="J201"/>
  <c r="J195"/>
  <c r="BK191"/>
  <c r="J182"/>
  <c r="BK179"/>
  <c r="J166"/>
  <c r="J141"/>
  <c r="BK135"/>
  <c r="J130"/>
  <c r="J202"/>
  <c r="J192"/>
  <c r="BK180"/>
  <c r="J129"/>
  <c r="J189"/>
  <c r="BK182"/>
  <c r="J175"/>
  <c r="J163"/>
  <c r="BK155"/>
  <c r="BK143"/>
  <c r="BK140"/>
  <c r="J134"/>
  <c r="BK205"/>
  <c r="BK201"/>
  <c r="BK196"/>
  <c r="J191"/>
  <c r="BK186"/>
  <c r="J179"/>
  <c r="BK174"/>
  <c r="J167"/>
  <c r="BK158"/>
  <c r="BK150"/>
  <c r="J148"/>
  <c r="BK145"/>
  <c r="BK138"/>
  <c r="J124"/>
  <c i="8" r="J194"/>
  <c r="BK180"/>
  <c r="J169"/>
  <c r="BK159"/>
  <c r="J144"/>
  <c r="J137"/>
  <c r="J197"/>
  <c r="BK189"/>
  <c r="BK167"/>
  <c r="BK154"/>
  <c r="J184"/>
  <c r="J167"/>
  <c r="J152"/>
  <c r="BK137"/>
  <c i="4" l="1" r="BK129"/>
  <c r="J129"/>
  <c r="J98"/>
  <c r="T256"/>
  <c r="P269"/>
  <c r="P337"/>
  <c r="P381"/>
  <c r="BK411"/>
  <c r="J411"/>
  <c r="J104"/>
  <c i="5" r="P123"/>
  <c r="T142"/>
  <c r="BK155"/>
  <c r="J155"/>
  <c r="J100"/>
  <c i="6" r="T124"/>
  <c r="T149"/>
  <c r="T174"/>
  <c r="P191"/>
  <c i="8" r="R133"/>
  <c r="R127"/>
  <c i="4" r="R129"/>
  <c r="BK256"/>
  <c r="J256"/>
  <c r="J99"/>
  <c r="R269"/>
  <c r="T337"/>
  <c r="BK381"/>
  <c r="J381"/>
  <c r="J103"/>
  <c r="T411"/>
  <c i="5" r="T123"/>
  <c r="BK142"/>
  <c r="J142"/>
  <c r="J99"/>
  <c r="R155"/>
  <c i="6" r="BK124"/>
  <c r="J124"/>
  <c r="J98"/>
  <c r="P149"/>
  <c r="BK174"/>
  <c r="J174"/>
  <c r="J100"/>
  <c r="BK191"/>
  <c r="J191"/>
  <c r="J101"/>
  <c i="7" r="T121"/>
  <c r="T154"/>
  <c r="R183"/>
  <c r="P199"/>
  <c i="8" r="BK133"/>
  <c r="J133"/>
  <c r="J100"/>
  <c r="R143"/>
  <c r="P161"/>
  <c i="2" r="P124"/>
  <c r="T124"/>
  <c r="P129"/>
  <c r="T129"/>
  <c i="3" r="P122"/>
  <c r="P121"/>
  <c r="P119"/>
  <c i="1" r="AU96"/>
  <c i="3" r="R122"/>
  <c r="R121"/>
  <c r="R119"/>
  <c i="4" r="T129"/>
  <c r="T128"/>
  <c r="T127"/>
  <c r="P256"/>
  <c r="T269"/>
  <c r="R337"/>
  <c r="T381"/>
  <c r="P411"/>
  <c i="5" r="R123"/>
  <c r="R122"/>
  <c r="R121"/>
  <c r="R142"/>
  <c r="T155"/>
  <c i="6" r="P124"/>
  <c r="BK149"/>
  <c r="J149"/>
  <c r="J99"/>
  <c r="R174"/>
  <c r="R191"/>
  <c i="7" r="BK121"/>
  <c r="J121"/>
  <c r="J97"/>
  <c r="R121"/>
  <c r="P154"/>
  <c r="BK183"/>
  <c r="J183"/>
  <c r="J99"/>
  <c r="P183"/>
  <c r="BK199"/>
  <c r="J199"/>
  <c r="J100"/>
  <c r="T199"/>
  <c i="8" r="T133"/>
  <c r="T127"/>
  <c r="P143"/>
  <c r="P142"/>
  <c r="T143"/>
  <c r="R161"/>
  <c i="2" r="BK124"/>
  <c r="J124"/>
  <c r="J99"/>
  <c r="R124"/>
  <c r="BK129"/>
  <c r="J129"/>
  <c r="J100"/>
  <c r="R129"/>
  <c i="3" r="BK122"/>
  <c r="J122"/>
  <c r="J99"/>
  <c r="T122"/>
  <c r="T121"/>
  <c r="T119"/>
  <c i="4" r="P129"/>
  <c r="P128"/>
  <c r="P127"/>
  <c i="1" r="AU97"/>
  <c i="4" r="R256"/>
  <c r="BK269"/>
  <c r="J269"/>
  <c r="J101"/>
  <c r="BK337"/>
  <c r="J337"/>
  <c r="J102"/>
  <c r="R381"/>
  <c r="R411"/>
  <c i="5" r="BK123"/>
  <c r="J123"/>
  <c r="J98"/>
  <c r="P142"/>
  <c r="P155"/>
  <c i="6" r="R124"/>
  <c r="R123"/>
  <c r="R122"/>
  <c r="R149"/>
  <c r="P174"/>
  <c r="T191"/>
  <c i="7" r="P121"/>
  <c r="P120"/>
  <c i="1" r="AU100"/>
  <c i="7" r="BK154"/>
  <c r="J154"/>
  <c r="J98"/>
  <c r="R154"/>
  <c r="T183"/>
  <c r="R199"/>
  <c i="8" r="P133"/>
  <c r="P127"/>
  <c r="BK143"/>
  <c r="J143"/>
  <c r="J102"/>
  <c r="BK161"/>
  <c r="J161"/>
  <c r="J103"/>
  <c r="T161"/>
  <c r="BK193"/>
  <c r="J193"/>
  <c r="J106"/>
  <c r="P193"/>
  <c r="P190"/>
  <c r="R193"/>
  <c r="R190"/>
  <c r="T193"/>
  <c r="T190"/>
  <c i="4" r="BK455"/>
  <c r="J455"/>
  <c r="J105"/>
  <c i="5" r="BK166"/>
  <c r="J166"/>
  <c r="J101"/>
  <c i="4" r="BK266"/>
  <c r="J266"/>
  <c r="J100"/>
  <c i="6" r="BK214"/>
  <c r="J214"/>
  <c r="J102"/>
  <c i="4" r="BK458"/>
  <c r="J458"/>
  <c r="J107"/>
  <c i="8" r="BK128"/>
  <c r="J128"/>
  <c r="J98"/>
  <c r="BK131"/>
  <c r="J131"/>
  <c r="J99"/>
  <c i="2" r="BK134"/>
  <c r="J134"/>
  <c r="J101"/>
  <c i="8" r="BK191"/>
  <c r="J191"/>
  <c r="J105"/>
  <c i="7" r="BK120"/>
  <c r="J120"/>
  <c r="J96"/>
  <c i="8" r="F92"/>
  <c r="E116"/>
  <c r="BE147"/>
  <c r="BE152"/>
  <c r="BE160"/>
  <c r="BE169"/>
  <c r="BE184"/>
  <c r="BE189"/>
  <c r="BE194"/>
  <c r="BE139"/>
  <c r="BE144"/>
  <c r="BE155"/>
  <c r="BE157"/>
  <c r="BE171"/>
  <c r="BE176"/>
  <c r="BE178"/>
  <c r="BE180"/>
  <c r="BE182"/>
  <c r="BE134"/>
  <c r="BE137"/>
  <c r="BE156"/>
  <c r="BE159"/>
  <c r="BE167"/>
  <c r="BE175"/>
  <c r="BE196"/>
  <c r="J89"/>
  <c r="BE129"/>
  <c r="BE132"/>
  <c r="BE146"/>
  <c r="BE150"/>
  <c r="BE154"/>
  <c r="BE162"/>
  <c r="BE163"/>
  <c r="BE165"/>
  <c r="BE173"/>
  <c r="BE186"/>
  <c r="BE188"/>
  <c r="BE192"/>
  <c r="BE195"/>
  <c r="BE197"/>
  <c i="7" r="BE124"/>
  <c r="BE141"/>
  <c r="BE151"/>
  <c r="BE153"/>
  <c r="BE155"/>
  <c r="BE159"/>
  <c r="BE163"/>
  <c r="BE176"/>
  <c r="BE188"/>
  <c r="BE189"/>
  <c r="BE202"/>
  <c r="BE205"/>
  <c r="J114"/>
  <c r="F117"/>
  <c r="BE122"/>
  <c r="BE127"/>
  <c r="BE129"/>
  <c r="BE132"/>
  <c r="BE136"/>
  <c r="BE139"/>
  <c r="BE149"/>
  <c r="BE157"/>
  <c r="BE160"/>
  <c r="BE161"/>
  <c r="BE166"/>
  <c r="BE168"/>
  <c r="BE169"/>
  <c r="BE172"/>
  <c r="BE179"/>
  <c r="BE180"/>
  <c r="BE187"/>
  <c r="BE191"/>
  <c r="BE194"/>
  <c r="BE196"/>
  <c r="BE200"/>
  <c r="BE201"/>
  <c r="BE203"/>
  <c r="BE126"/>
  <c r="BE131"/>
  <c r="BE134"/>
  <c r="BE135"/>
  <c r="BE144"/>
  <c r="BE145"/>
  <c r="BE164"/>
  <c r="BE173"/>
  <c r="BE174"/>
  <c r="BE175"/>
  <c r="BE178"/>
  <c r="BE181"/>
  <c r="BE182"/>
  <c r="BE185"/>
  <c r="BE186"/>
  <c r="BE190"/>
  <c r="BE192"/>
  <c r="BE195"/>
  <c r="BE198"/>
  <c r="E85"/>
  <c r="BE130"/>
  <c r="BE133"/>
  <c r="BE137"/>
  <c r="BE138"/>
  <c r="BE140"/>
  <c r="BE142"/>
  <c r="BE143"/>
  <c r="BE146"/>
  <c r="BE147"/>
  <c r="BE148"/>
  <c r="BE150"/>
  <c r="BE156"/>
  <c r="BE158"/>
  <c r="BE162"/>
  <c r="BE167"/>
  <c r="BE171"/>
  <c r="BE177"/>
  <c r="BE184"/>
  <c r="BE193"/>
  <c r="BE197"/>
  <c r="BE204"/>
  <c i="6" r="F92"/>
  <c r="E112"/>
  <c r="BE125"/>
  <c r="BE129"/>
  <c r="BE139"/>
  <c r="BE145"/>
  <c r="BE150"/>
  <c r="BE161"/>
  <c r="BE169"/>
  <c r="BE175"/>
  <c r="BE179"/>
  <c r="BE189"/>
  <c r="BE192"/>
  <c r="BE198"/>
  <c r="BE210"/>
  <c r="J89"/>
  <c r="BE127"/>
  <c r="BE143"/>
  <c r="BE162"/>
  <c r="BE183"/>
  <c r="BE186"/>
  <c r="BE188"/>
  <c r="BE200"/>
  <c r="BE135"/>
  <c r="BE137"/>
  <c r="BE181"/>
  <c r="BE196"/>
  <c r="BE202"/>
  <c r="BE206"/>
  <c r="BE208"/>
  <c r="BE141"/>
  <c r="BE147"/>
  <c r="BE153"/>
  <c r="BE157"/>
  <c r="BE159"/>
  <c r="BE166"/>
  <c r="BE177"/>
  <c r="BE215"/>
  <c i="5" r="J115"/>
  <c r="BE132"/>
  <c r="BE138"/>
  <c r="BE161"/>
  <c r="BE167"/>
  <c r="BE134"/>
  <c r="BE143"/>
  <c r="E111"/>
  <c r="F118"/>
  <c r="BE124"/>
  <c r="BE126"/>
  <c r="BE136"/>
  <c r="BE140"/>
  <c r="BE151"/>
  <c r="BE156"/>
  <c r="BE159"/>
  <c r="BE130"/>
  <c r="BE149"/>
  <c r="BE164"/>
  <c i="4" r="F92"/>
  <c r="J121"/>
  <c r="BE142"/>
  <c r="BE161"/>
  <c r="BE175"/>
  <c r="BE201"/>
  <c r="BE203"/>
  <c r="BE205"/>
  <c r="BE232"/>
  <c r="BE235"/>
  <c r="BE250"/>
  <c r="BE257"/>
  <c r="BE261"/>
  <c r="BE264"/>
  <c r="BE277"/>
  <c r="BE282"/>
  <c r="BE302"/>
  <c r="BE312"/>
  <c r="BE316"/>
  <c r="BE367"/>
  <c r="BE369"/>
  <c r="BE378"/>
  <c r="BE380"/>
  <c r="BE382"/>
  <c r="BE389"/>
  <c r="BE405"/>
  <c r="BE439"/>
  <c r="E117"/>
  <c r="BE130"/>
  <c r="BE146"/>
  <c r="BE165"/>
  <c r="BE187"/>
  <c r="BE189"/>
  <c r="BE214"/>
  <c r="BE216"/>
  <c r="BE227"/>
  <c r="BE246"/>
  <c r="BE248"/>
  <c r="BE267"/>
  <c r="BE270"/>
  <c r="BE286"/>
  <c r="BE330"/>
  <c r="BE338"/>
  <c r="BE346"/>
  <c r="BE358"/>
  <c r="BE370"/>
  <c r="BE372"/>
  <c r="BE376"/>
  <c r="BE384"/>
  <c r="BE385"/>
  <c r="BE387"/>
  <c r="BE388"/>
  <c r="BE394"/>
  <c r="BE396"/>
  <c r="BE406"/>
  <c r="BE418"/>
  <c r="BE423"/>
  <c r="BE431"/>
  <c r="BE435"/>
  <c r="BE451"/>
  <c r="BE459"/>
  <c r="BE150"/>
  <c r="BE159"/>
  <c r="BE171"/>
  <c r="BE185"/>
  <c r="BE197"/>
  <c r="BE199"/>
  <c r="BE218"/>
  <c r="BE220"/>
  <c r="BE254"/>
  <c r="BE259"/>
  <c r="BE262"/>
  <c r="BE290"/>
  <c r="BE292"/>
  <c r="BE300"/>
  <c r="BE322"/>
  <c r="BE326"/>
  <c r="BE366"/>
  <c r="BE402"/>
  <c r="BE403"/>
  <c r="BE409"/>
  <c r="BE410"/>
  <c r="BE412"/>
  <c r="BE421"/>
  <c r="BE429"/>
  <c r="BE456"/>
  <c r="BE154"/>
  <c r="BE163"/>
  <c r="BE173"/>
  <c r="BE212"/>
  <c r="BE222"/>
  <c r="BE294"/>
  <c r="BE298"/>
  <c r="BE320"/>
  <c r="BE352"/>
  <c r="BE359"/>
  <c r="BE360"/>
  <c r="BE390"/>
  <c r="BE399"/>
  <c r="BE407"/>
  <c r="BE416"/>
  <c r="BE443"/>
  <c r="BE447"/>
  <c i="3" r="F116"/>
  <c r="BE123"/>
  <c r="E109"/>
  <c r="J113"/>
  <c r="BE124"/>
  <c r="BE125"/>
  <c i="2" r="J89"/>
  <c r="F118"/>
  <c r="BE125"/>
  <c r="E85"/>
  <c r="BE126"/>
  <c r="BE127"/>
  <c r="BE128"/>
  <c r="BE130"/>
  <c r="BE132"/>
  <c r="BE135"/>
  <c i="1" r="AW95"/>
  <c r="BD95"/>
  <c i="3" r="J34"/>
  <c i="1" r="AW96"/>
  <c i="3" r="F34"/>
  <c i="1" r="BA96"/>
  <c i="4" r="F35"/>
  <c i="1" r="BB97"/>
  <c i="5" r="F34"/>
  <c i="1" r="BA98"/>
  <c i="5" r="F36"/>
  <c i="1" r="BC98"/>
  <c i="6" r="F35"/>
  <c i="1" r="BB99"/>
  <c i="6" r="F37"/>
  <c i="1" r="BD99"/>
  <c i="7" r="F36"/>
  <c i="1" r="BC100"/>
  <c i="8" r="F36"/>
  <c i="1" r="BC101"/>
  <c i="2" r="F34"/>
  <c i="1" r="BA95"/>
  <c i="3" r="F35"/>
  <c i="1" r="BB96"/>
  <c i="4" r="F34"/>
  <c i="1" r="BA97"/>
  <c i="4" r="J34"/>
  <c i="1" r="AW97"/>
  <c i="5" r="F35"/>
  <c i="1" r="BB98"/>
  <c i="5" r="J34"/>
  <c i="1" r="AW98"/>
  <c i="5" r="F37"/>
  <c i="1" r="BD98"/>
  <c i="6" r="J34"/>
  <c i="1" r="AW99"/>
  <c i="6" r="F36"/>
  <c i="1" r="BC99"/>
  <c i="7" r="F35"/>
  <c i="1" r="BB100"/>
  <c i="7" r="F34"/>
  <c i="1" r="BA100"/>
  <c i="8" r="F34"/>
  <c i="1" r="BA101"/>
  <c i="8" r="F35"/>
  <c i="1" r="BB101"/>
  <c i="2" r="F36"/>
  <c i="1" r="BC95"/>
  <c i="3" r="F36"/>
  <c i="1" r="BC96"/>
  <c i="3" r="F37"/>
  <c i="1" r="BD96"/>
  <c i="4" r="F37"/>
  <c i="1" r="BD97"/>
  <c i="4" r="F36"/>
  <c i="1" r="BC97"/>
  <c i="6" r="F34"/>
  <c i="1" r="BA99"/>
  <c i="7" r="J34"/>
  <c i="1" r="AW100"/>
  <c i="7" r="F37"/>
  <c i="1" r="BD100"/>
  <c i="8" r="J34"/>
  <c i="1" r="AW101"/>
  <c i="8" r="F37"/>
  <c i="1" r="BD101"/>
  <c i="8" l="1" r="P126"/>
  <c i="1" r="AU101"/>
  <c i="2" r="R123"/>
  <c r="R121"/>
  <c i="7" r="R120"/>
  <c i="8" r="R142"/>
  <c r="R126"/>
  <c i="5" r="T122"/>
  <c r="T121"/>
  <c r="P122"/>
  <c r="P121"/>
  <c i="1" r="AU98"/>
  <c i="8" r="T142"/>
  <c r="T126"/>
  <c i="6" r="P123"/>
  <c r="P122"/>
  <c i="1" r="AU99"/>
  <c i="7" r="T120"/>
  <c i="4" r="R128"/>
  <c r="R127"/>
  <c i="2" r="T123"/>
  <c r="T121"/>
  <c r="P123"/>
  <c r="P121"/>
  <c i="1" r="AU95"/>
  <c i="6" r="T123"/>
  <c r="T122"/>
  <c i="4" r="BK457"/>
  <c r="J457"/>
  <c r="J106"/>
  <c i="8" r="BK127"/>
  <c r="BK142"/>
  <c r="J142"/>
  <c r="J101"/>
  <c i="5" r="BK122"/>
  <c r="J122"/>
  <c r="J97"/>
  <c i="2" r="BK123"/>
  <c r="J123"/>
  <c r="J98"/>
  <c i="6" r="BK123"/>
  <c r="J123"/>
  <c r="J97"/>
  <c i="8" r="BK190"/>
  <c r="J190"/>
  <c r="J104"/>
  <c i="3" r="BK121"/>
  <c r="J121"/>
  <c r="J98"/>
  <c i="4" r="BK128"/>
  <c r="J128"/>
  <c r="J97"/>
  <c i="2" r="J33"/>
  <c i="1" r="AV95"/>
  <c r="AT95"/>
  <c i="3" r="J33"/>
  <c i="1" r="AV96"/>
  <c r="AT96"/>
  <c i="4" r="J33"/>
  <c i="1" r="AV97"/>
  <c r="AT97"/>
  <c i="5" r="F33"/>
  <c i="1" r="AZ98"/>
  <c i="6" r="F33"/>
  <c i="1" r="AZ99"/>
  <c i="7" r="F33"/>
  <c i="1" r="AZ100"/>
  <c i="7" r="J30"/>
  <c i="1" r="AG100"/>
  <c i="8" r="F33"/>
  <c i="1" r="AZ101"/>
  <c r="BD94"/>
  <c r="W33"/>
  <c r="BB94"/>
  <c r="W31"/>
  <c i="2" r="F33"/>
  <c i="1" r="AZ95"/>
  <c i="3" r="F33"/>
  <c i="1" r="AZ96"/>
  <c i="4" r="F33"/>
  <c i="1" r="AZ97"/>
  <c i="5" r="J33"/>
  <c i="1" r="AV98"/>
  <c r="AT98"/>
  <c i="6" r="J33"/>
  <c i="1" r="AV99"/>
  <c r="AT99"/>
  <c i="7" r="J33"/>
  <c i="1" r="AV100"/>
  <c r="AT100"/>
  <c i="8" r="J33"/>
  <c i="1" r="AV101"/>
  <c r="AT101"/>
  <c r="BA94"/>
  <c r="AW94"/>
  <c r="AK30"/>
  <c r="BC94"/>
  <c r="W32"/>
  <c i="8" l="1" r="BK126"/>
  <c r="J126"/>
  <c i="6" r="BK122"/>
  <c r="J122"/>
  <c r="J96"/>
  <c i="8" r="J127"/>
  <c r="J97"/>
  <c i="3" r="BK119"/>
  <c r="J119"/>
  <c i="4" r="BK127"/>
  <c r="J127"/>
  <c r="J96"/>
  <c i="2" r="BK121"/>
  <c r="J121"/>
  <c i="5" r="BK121"/>
  <c r="J121"/>
  <c r="J96"/>
  <c i="1" r="AN100"/>
  <c i="7" r="J39"/>
  <c i="8" r="J30"/>
  <c i="1" r="AG101"/>
  <c r="AU94"/>
  <c i="3" r="J30"/>
  <c i="1" r="AG96"/>
  <c i="2" r="J30"/>
  <c i="1" r="AG95"/>
  <c r="AZ94"/>
  <c r="AV94"/>
  <c r="AK29"/>
  <c r="AY94"/>
  <c r="AX94"/>
  <c r="W30"/>
  <c i="3" l="1" r="J39"/>
  <c i="2" r="J39"/>
  <c i="8" r="J39"/>
  <c i="2" r="J96"/>
  <c i="8" r="J96"/>
  <c i="3" r="J96"/>
  <c i="1" r="AN95"/>
  <c r="AN96"/>
  <c r="AN101"/>
  <c i="4" r="J30"/>
  <c i="1" r="AG97"/>
  <c r="AN97"/>
  <c r="AT94"/>
  <c i="5" r="J30"/>
  <c i="1" r="AG98"/>
  <c i="6" r="J30"/>
  <c i="1" r="AG99"/>
  <c r="W29"/>
  <c i="4" l="1" r="J39"/>
  <c i="6" r="J39"/>
  <c i="5" r="J39"/>
  <c i="1" r="AG94"/>
  <c r="AK26"/>
  <c r="AN98"/>
  <c r="AN99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<sst xmlns="http://schemas.openxmlformats.org/spreadsheetml/2006/main">
  <si>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</si>
  <si>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</si>
  <si>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</si>
  <si>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</si>
  <si>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</si>
  <si>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{651bbecb-308f-4e47-93fa-48bc1b5d1e81}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</si>
  <si>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</si>
  <si>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</si>
  <si>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</si>
  <si>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</si>
  <si>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</si>
  <si>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</si>
  <si>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</si>
  <si>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</si>
  <si>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</si>
  <si>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</si>
  <si>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</si>
  <si>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 Foersterova v Přelouči</t>
  </si>
  <si>
    <t>KSO:</t>
  </si>
  <si>
    <t>CC-CZ:</t>
  </si>
  <si>
    <t>Místo:</t>
  </si>
  <si>
    <t>Přelouč</t>
  </si>
  <si>
    <t>Datum:</t>
  </si>
  <si>
    <t>8. 8. 2024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</si>
  <si>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</si>
  <si>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</si>
  <si>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</si>
  <si>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</si>
  <si>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</si>
  <si>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</si>
  <si>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</si>
  <si>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M.I.S.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</si>
  <si>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</si>
  <si>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</si>
  <si>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</si>
  <si>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</si>
  <si>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</si>
  <si>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</si>
  <si>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</si>
  <si>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</si>
  <si>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</si>
  <si>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</si>
  <si>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</si>
  <si>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</si>
  <si>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</si>
  <si>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</si>
  <si>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</si>
  <si>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</si>
  <si>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</si>
  <si>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</si>
  <si>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</si>
  <si>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</si>
  <si>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</si>
  <si>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</si>
  <si>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</si>
  <si>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</si>
  <si>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</si>
  <si>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</si>
  <si>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</si>
  <si>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</si>
  <si>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</si>
  <si>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</si>
  <si>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</si>
  <si>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</si>
  <si>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</si>
  <si>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</si>
  <si>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</si>
  <si>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</si>
  <si>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</si>
  <si>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</si>
  <si>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</si>
  <si>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</si>
  <si>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</si>
  <si>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</si>
  <si>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</si>
  <si>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</si>
  <si>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</si>
  <si>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</si>
  <si>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</si>
  <si>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</si>
  <si>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</si>
  <si>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</si>
  <si>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 xml:space="preserve">Vedlejší a ostatní náklady </t>
  </si>
  <si>
    <t>STA</t>
  </si>
  <si>
    <t>1</t>
  </si>
  <si>
    <t>{59292367-c34a-4477-8006-3aca16665d4c}</t>
  </si>
  <si>
    <t>2</t>
  </si>
  <si>
    <t>SO 001.2</t>
  </si>
  <si>
    <t>Vedlejší a ostatní náklady</t>
  </si>
  <si>
    <t>{72c95e89-0dd7-4ba8-b7c4-f3aca2b3ea71}</t>
  </si>
  <si>
    <t>SO 101.1</t>
  </si>
  <si>
    <t xml:space="preserve">Komunikace  </t>
  </si>
  <si>
    <t>{21e7ba76-a03c-4274-bc95-c546afee7dd3}</t>
  </si>
  <si>
    <t>SO 101.2</t>
  </si>
  <si>
    <t xml:space="preserve">Komunikace </t>
  </si>
  <si>
    <t>{8e74b570-ca04-4c77-b0a5-51e6994e7d77}</t>
  </si>
  <si>
    <t>SO 101.3</t>
  </si>
  <si>
    <t>{a7dae1bd-6271-49cd-94e8-584707ebc197}</t>
  </si>
  <si>
    <t>SO 401</t>
  </si>
  <si>
    <t xml:space="preserve">Veřejné osvětlení </t>
  </si>
  <si>
    <t>{a6ffbe7c-b9e4-44be-bee7-4b8d1abc0640}</t>
  </si>
  <si>
    <t>SO 402</t>
  </si>
  <si>
    <t xml:space="preserve">Metropolitní síť </t>
  </si>
  <si>
    <t>{82bdeb77-2ba5-4520-8a53-7af459783557}</t>
  </si>
  <si>
    <t>KRYCÍ LIST SOUPISU PRACÍ</t>
  </si>
  <si>
    <t>Objekt:</t>
  </si>
  <si>
    <t xml:space="preserve">SO 001.1 - Vedlejší a ostatní náklady </t>
  </si>
  <si>
    <t>VDI Projekt s.r.o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</si>
  <si>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</si>
  <si>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</si>
  <si>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</si>
  <si>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</si>
  <si>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</si>
  <si>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</si>
  <si>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</si>
  <si>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</si>
  <si>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</si>
  <si>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</si>
  <si>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</si>
  <si>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</si>
  <si>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</si>
  <si>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</si>
  <si>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</si>
  <si>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</si>
  <si>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</si>
  <si>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</si>
  <si>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</si>
  <si>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</si>
  <si>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</si>
  <si>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</si>
  <si>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</si>
  <si>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</si>
  <si>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</si>
  <si>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</si>
  <si>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</si>
  <si>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</si>
  <si>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</si>
  <si>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</si>
  <si>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</si>
  <si>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</si>
  <si>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012103000.R</t>
  </si>
  <si>
    <t>Geodetické práce před výstavbou - vytyčení inženýrských sítí</t>
  </si>
  <si>
    <t>Kč</t>
  </si>
  <si>
    <t>1024</t>
  </si>
  <si>
    <t>1138364467</t>
  </si>
  <si>
    <t>012203000.R</t>
  </si>
  <si>
    <t>Geodetické práce při provádění stavby - vytyčení stavby</t>
  </si>
  <si>
    <t>-2034481484</t>
  </si>
  <si>
    <t>3</t>
  </si>
  <si>
    <t>012303000.R</t>
  </si>
  <si>
    <t>Geodetické práce po výstavbě - zaměření skutečného provedení díla ke kolaudaci stavby</t>
  </si>
  <si>
    <t>KČ</t>
  </si>
  <si>
    <t>4</t>
  </si>
  <si>
    <t>-1604979580</t>
  </si>
  <si>
    <t>013254000.R</t>
  </si>
  <si>
    <t>Dokumentace skutečného provedení stavby 4x tištěná, 1x na CD</t>
  </si>
  <si>
    <t>-568883454</t>
  </si>
  <si>
    <t>VRN3</t>
  </si>
  <si>
    <t>Zařízení staveniště</t>
  </si>
  <si>
    <t>034403001.R</t>
  </si>
  <si>
    <t xml:space="preserve">Pomocné práce zajištění nebo řízení regulaci a ochranu dopravy - úhrnná částka musí obsahovat veškeré nákl. na dočasné úpravy a regulaci dopr.(i pěší) na staveništi </t>
  </si>
  <si>
    <t>-972472712</t>
  </si>
  <si>
    <t>VV</t>
  </si>
  <si>
    <t>"pro zajištění dopravy a přístupu k nemovitostem (např.lávky, nájezdy) a zajištění staveniště dle BOZP (ochranná oplocení, zajištění výkopů a pod..)"1</t>
  </si>
  <si>
    <t>6</t>
  </si>
  <si>
    <t>034403002.R</t>
  </si>
  <si>
    <t xml:space="preserve">Dopravní značení na staveništi -Dopravně inženýrské opatření v průběhu výstavby dle TP66 - osazení dočasného dopr.značení vč.opatření pro zajištění dopravy-zřízení a odstranění, manipulace, pronájmu vč.projektu a zajištění dopr. inženýrského rozhodnutí </t>
  </si>
  <si>
    <t>-496796669</t>
  </si>
  <si>
    <t>"nutno zohlednit případnou etapizaci výstavby"1</t>
  </si>
  <si>
    <t>VRN4</t>
  </si>
  <si>
    <t>Inženýrská činnost</t>
  </si>
  <si>
    <t>7</t>
  </si>
  <si>
    <t>043134000.R</t>
  </si>
  <si>
    <t>Zkoušky zatěžovací - provedení zkoušek nad rámec KZP - (12 statických zatěžovacích zkoušek)</t>
  </si>
  <si>
    <t>kus</t>
  </si>
  <si>
    <t>415049424</t>
  </si>
  <si>
    <t>SO 001.2 - Vedlejší a ostatní náklady</t>
  </si>
  <si>
    <t>030001000</t>
  </si>
  <si>
    <t>CS ÚRS 2024 02</t>
  </si>
  <si>
    <t>-1330702478</t>
  </si>
  <si>
    <t>032903000</t>
  </si>
  <si>
    <t>Náklady na provoz a údržbu vybavení staveniště</t>
  </si>
  <si>
    <t>-183906755</t>
  </si>
  <si>
    <t>039103000</t>
  </si>
  <si>
    <t>Rozebrání, bourání a odvoz zařízení staveniště</t>
  </si>
  <si>
    <t>-1063897354</t>
  </si>
  <si>
    <t xml:space="preserve">SO 101.1 - Komunikace  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</si>
  <si>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</si>
  <si>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</si>
  <si>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</si>
  <si>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</si>
  <si>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</si>
  <si>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</si>
  <si>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</si>
  <si>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</si>
  <si>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</si>
  <si>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</si>
  <si>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Zemní práce</t>
  </si>
  <si>
    <t>113106121</t>
  </si>
  <si>
    <t>Rozebrání dlažeb z betonových nebo kamenných dlaždic komunikací pro pěší ručně</t>
  </si>
  <si>
    <t>m2</t>
  </si>
  <si>
    <t>-1899211153</t>
  </si>
  <si>
    <t>"dlaždice 30/30"</t>
  </si>
  <si>
    <t>"Žižkova-Smetanova"</t>
  </si>
  <si>
    <t>"vlevo" (18+15+63)*1,8</t>
  </si>
  <si>
    <t>"vpravo" (18+19+26+28)*1,7</t>
  </si>
  <si>
    <t>"Smetanova-Sukova"</t>
  </si>
  <si>
    <t>"vlevo" (70+29)*1,8+(3,5+3+4+3+2,8+1,6+4+3)*1,2</t>
  </si>
  <si>
    <t>"vpravo" (35+31+30)*1,8+(2+3,6+1,2+3+1,4+1,2+2)*1,3</t>
  </si>
  <si>
    <t>"Sukova-KÚ"</t>
  </si>
  <si>
    <t>"vlevo" (44+19)*1,8+(2,5+1,6+7,5+1,5+3+1,6)*1,2</t>
  </si>
  <si>
    <t>"vpravo" (62,5*2)+(2,5+1,2+10+1,2)*1,3</t>
  </si>
  <si>
    <t>Součet</t>
  </si>
  <si>
    <t>113106123</t>
  </si>
  <si>
    <t>Rozebrání dlažeb ze zámkových dlaždic komunikací pro pěší ručně</t>
  </si>
  <si>
    <t>-1460573797</t>
  </si>
  <si>
    <t>"chodník vlevo" 7,2+7+7,2</t>
  </si>
  <si>
    <t>"vpravo" 7+3*1,8+7+7</t>
  </si>
  <si>
    <t>113106161</t>
  </si>
  <si>
    <t>Rozebrání dlažeb vozovek z drobných kostek s ložem z kameniva ručně</t>
  </si>
  <si>
    <t>2093025921</t>
  </si>
  <si>
    <t>"vjezdy vlevo" (6,5+6+4+3)*3</t>
  </si>
  <si>
    <t>"vpravo" (4+4+4,2+3,2+4,2)*3+1,3*3,5+4*1,3</t>
  </si>
  <si>
    <t>113107222</t>
  </si>
  <si>
    <t>Odstranění podkladu z kameniva drceného tl přes 100 do 200 mm strojně pl přes 200 m2</t>
  </si>
  <si>
    <t>-798745766</t>
  </si>
  <si>
    <t>"chodníky" 1006+47,8+127,05+9,72</t>
  </si>
  <si>
    <t>"vjezdy"176,66</t>
  </si>
  <si>
    <t>113107223</t>
  </si>
  <si>
    <t>Odstranění podkladu z kameniva drceného tl přes 200 do 300 mm strojně pl přes 200 m2</t>
  </si>
  <si>
    <t>1569202602</t>
  </si>
  <si>
    <t>"křižovatka Smetanova" 126,3</t>
  </si>
  <si>
    <t>"křižovatka Sukova" 132,3</t>
  </si>
  <si>
    <t>"zpomalovací polštáře" 6*(1,7*2,5)</t>
  </si>
  <si>
    <t>113107242</t>
  </si>
  <si>
    <t>Odstranění podkladu živičného tl přes 50 do 100 mm strojně pl přes 200 m2</t>
  </si>
  <si>
    <t>-513992866</t>
  </si>
  <si>
    <t>284,1</t>
  </si>
  <si>
    <t>113154543</t>
  </si>
  <si>
    <t>Frézování živičného krytu tl 50 mm pruh š přes 1 m pl přes 500 do 2000 m2</t>
  </si>
  <si>
    <t>-2051692000</t>
  </si>
  <si>
    <t>126,3+132,3</t>
  </si>
  <si>
    <t>8</t>
  </si>
  <si>
    <t>113201112</t>
  </si>
  <si>
    <t>Vytrhání obrub silničních ležatých</t>
  </si>
  <si>
    <t>m</t>
  </si>
  <si>
    <t>-1926323192</t>
  </si>
  <si>
    <t>"vodící proužky vlevo+vpravo" (120+114+71)*2</t>
  </si>
  <si>
    <t>9</t>
  </si>
  <si>
    <t>113202111</t>
  </si>
  <si>
    <t>Vytrhání obrub krajníků obrubníků stojatých</t>
  </si>
  <si>
    <t>-1432317673</t>
  </si>
  <si>
    <t>"silniční obruba-dle V.P." 610</t>
  </si>
  <si>
    <t>"okolo zeleně K16"</t>
  </si>
  <si>
    <t>"vlevo" (18+11,5+3+63+10*1,15)+(8,5+7,5+9+10,5+3,5+14+22+14*1,15)+(13+8+6+5,5+4,5+3,5+12*1,15+3,3)</t>
  </si>
  <si>
    <t>"vpravo" (41+29+31+10*1,3)+(12+21+17+4+3+17+8+14*1,3)+(18+18+8+6*1,3+3,3)</t>
  </si>
  <si>
    <t>10</t>
  </si>
  <si>
    <t>119001421</t>
  </si>
  <si>
    <t>Dočasné zajištění kabelů a kabelových tratí ze 3 volně ložených kabelů</t>
  </si>
  <si>
    <t>-1707340575</t>
  </si>
  <si>
    <t>"odhad" 120</t>
  </si>
  <si>
    <t>11</t>
  </si>
  <si>
    <t>12000001.R</t>
  </si>
  <si>
    <t>Ručně kopané sondy pro ověření polohy inženýských sítí</t>
  </si>
  <si>
    <t>1592887926</t>
  </si>
  <si>
    <t>"odhad" 28</t>
  </si>
  <si>
    <t>122251105</t>
  </si>
  <si>
    <t>Odkopávky a prokopávky nezapažené v hornině třídy těžitelnosti I skupiny 3 objem do 1000 m3 strojně</t>
  </si>
  <si>
    <t>m3</t>
  </si>
  <si>
    <t>-1608582933</t>
  </si>
  <si>
    <t>"sanace"</t>
  </si>
  <si>
    <t>"vozovka"</t>
  </si>
  <si>
    <t>"křižovatky" (134+136)*0,3</t>
  </si>
  <si>
    <t>"zpomalovací polštáře" 6*1,7*2,5*0,3</t>
  </si>
  <si>
    <t>"chodníky vlevo+vpravo" (113+107+66)*0,06*1,8*2</t>
  </si>
  <si>
    <t>"vjezdy vlevo" (3,3*3,15+4,5*3,15+4,9*3+3,1*2,9+3,2*2,9+2,9*3+5,8*3+3,5*3+3,6*2,8)*0,15</t>
  </si>
  <si>
    <t>"vpravo" (3*2,9+4,7*2,9+4,3*3+3,15*3+5*3+4,5*3+3,5*2,9+2,9*3,1+5,5*3,4+4,6*2,95)*0,15</t>
  </si>
  <si>
    <t>"odpočet vjezdy"-(31+21)*0,15</t>
  </si>
  <si>
    <t>13</t>
  </si>
  <si>
    <t>129001101</t>
  </si>
  <si>
    <t>Příplatek za ztížení odkopávky nebo prokopávky v blízkosti inženýrských sítí</t>
  </si>
  <si>
    <t>618294426</t>
  </si>
  <si>
    <t>"upřesní se během stavby-odhad" 250</t>
  </si>
  <si>
    <t>14</t>
  </si>
  <si>
    <t>132251103</t>
  </si>
  <si>
    <t>Hloubení rýh nezapažených š do 800 mm v hornině třídy těžitelnosti I skupiny 3 objem do 100 m3 strojně</t>
  </si>
  <si>
    <t>-2114613671</t>
  </si>
  <si>
    <t>"drenáž Žižkova-Smetanova" 121*2*0,4*0,5</t>
  </si>
  <si>
    <t>15</t>
  </si>
  <si>
    <t>132254204</t>
  </si>
  <si>
    <t>Hloubení zapažených rýh š do 2000 mm v hornině třídy těžitelnosti I skupiny 3 objem do 500 m3</t>
  </si>
  <si>
    <t>-837039354</t>
  </si>
  <si>
    <t>"přípojky chod. vpustí"</t>
  </si>
  <si>
    <t>"vlevo" (2,5+1,5+1,5)*1,2*1</t>
  </si>
  <si>
    <t>"vpravo" (5+3+1,5)*1,2*1</t>
  </si>
  <si>
    <t>"svody"</t>
  </si>
  <si>
    <t>"vlevo" (10+3,5+9+10)*1,2*0,4</t>
  </si>
  <si>
    <t>"vpravo" (4,5+6+6+8,5+7+4+6+7)*1,2*0,4</t>
  </si>
  <si>
    <t>16</t>
  </si>
  <si>
    <t>133251103</t>
  </si>
  <si>
    <t>Hloubení šachet nezapažených v hornině třídy těžitelnosti I skupiny 3 objem do 100 m3</t>
  </si>
  <si>
    <t>490429292</t>
  </si>
  <si>
    <t>"chodníkové vpusti" 6*(1*1*0,5)</t>
  </si>
  <si>
    <t>17</t>
  </si>
  <si>
    <t>151101101</t>
  </si>
  <si>
    <t>Zřízení příložného pažení a rozepření stěn rýh hl do 2 m</t>
  </si>
  <si>
    <t>946969271</t>
  </si>
  <si>
    <t>"přípojky ch.vpustí" 18</t>
  </si>
  <si>
    <t>18</t>
  </si>
  <si>
    <t>151101111</t>
  </si>
  <si>
    <t>Odstranění příložného pažení a rozepření stěn rýh hl do 2 m</t>
  </si>
  <si>
    <t>-70564387</t>
  </si>
  <si>
    <t>19</t>
  </si>
  <si>
    <t>162451106</t>
  </si>
  <si>
    <t>Vodorovné přemístění přes 1 500 do 2000 m výkopku/sypaniny z horniny třídy těžitelnosti I skupiny 1 až 3</t>
  </si>
  <si>
    <t>331053996</t>
  </si>
  <si>
    <t>"zpět"38,34</t>
  </si>
  <si>
    <t>20</t>
  </si>
  <si>
    <t>162751117</t>
  </si>
  <si>
    <t>Vodorovné přemístění přes 9 000 do 10000 m výkopku/sypaniny z horniny třídy těžitelnosti I skupiny 1 až 3</t>
  </si>
  <si>
    <t>-1185662744</t>
  </si>
  <si>
    <t>"odkopávky" 176,948</t>
  </si>
  <si>
    <t>"rýhy" 48,4+57,12</t>
  </si>
  <si>
    <t>"šachty" 3</t>
  </si>
  <si>
    <t>Mezisoučet</t>
  </si>
  <si>
    <t>"je třeba dle zásypu"-38,34</t>
  </si>
  <si>
    <t>167151111</t>
  </si>
  <si>
    <t>Nakládání výkopku z hornin třídy těžitelnosti I skupiny 1 až 3 přes 100 m3</t>
  </si>
  <si>
    <t>-1923614577</t>
  </si>
  <si>
    <t>22</t>
  </si>
  <si>
    <t>162751119</t>
  </si>
  <si>
    <t>Příplatek k vodorovnému přemístění výkopku/sypaniny z horniny třídy těžitelnosti I skupiny 1 až 3 ZKD 1000 m přes 10000 m</t>
  </si>
  <si>
    <t>779609594</t>
  </si>
  <si>
    <t>"do 15km"5*247,128</t>
  </si>
  <si>
    <t>23</t>
  </si>
  <si>
    <t>171201221</t>
  </si>
  <si>
    <t>Poplatek za uložení na skládce (skládkovné) zeminy a kamení kód odpadu 17 05 04</t>
  </si>
  <si>
    <t>t</t>
  </si>
  <si>
    <t>-76686613</t>
  </si>
  <si>
    <t>247,128*2,0*0,3</t>
  </si>
  <si>
    <t>24</t>
  </si>
  <si>
    <t>171201231</t>
  </si>
  <si>
    <t>Poplatek za uložení zeminy a kamení na recyklační skládce (skládkovné) kód odpadu 17 05 04</t>
  </si>
  <si>
    <t>-360040009</t>
  </si>
  <si>
    <t>247,128*2,0*0,7</t>
  </si>
  <si>
    <t>25</t>
  </si>
  <si>
    <t>171251201</t>
  </si>
  <si>
    <t>Uložení sypaniny na skládky nebo meziskládky</t>
  </si>
  <si>
    <t>1046131270</t>
  </si>
  <si>
    <t>247,128+38,34</t>
  </si>
  <si>
    <t>26</t>
  </si>
  <si>
    <t>174151101</t>
  </si>
  <si>
    <t>Zásyp jam, šachet rýh nebo kolem objektů sypaninou se zhutněním</t>
  </si>
  <si>
    <t>879840414</t>
  </si>
  <si>
    <t>"použije se materiál ze stavby"</t>
  </si>
  <si>
    <t>"přípojky chod.vpustí" (5,5+9,5)*1,2*0,5</t>
  </si>
  <si>
    <t>"přípojky svodů" (32,5+49)*1,2*0,3</t>
  </si>
  <si>
    <t>27</t>
  </si>
  <si>
    <t>175151101</t>
  </si>
  <si>
    <t>Obsypání potrubí strojně sypaninou bez prohození, uloženou do 3 m</t>
  </si>
  <si>
    <t>-1738483694</t>
  </si>
  <si>
    <t>"chodník.vpusti" 15*1,2*0,5</t>
  </si>
  <si>
    <t>"svody" 81,5*1,2*0,2</t>
  </si>
  <si>
    <t>"drenáž" 48,4</t>
  </si>
  <si>
    <t>28</t>
  </si>
  <si>
    <t>M</t>
  </si>
  <si>
    <t>58337331</t>
  </si>
  <si>
    <t>štěrkopísek frakce 0/22</t>
  </si>
  <si>
    <t>-1600079494</t>
  </si>
  <si>
    <t>76,96</t>
  </si>
  <si>
    <t>76,96*1,8 'Přepočtené koeficientem množství</t>
  </si>
  <si>
    <t>29</t>
  </si>
  <si>
    <t>181152301</t>
  </si>
  <si>
    <t>Úprava pláně pro silnice a dálnice v zářezech bez zhutnění</t>
  </si>
  <si>
    <t>1712803008</t>
  </si>
  <si>
    <t>"křižovatky" 134+136</t>
  </si>
  <si>
    <t>"chodníky"</t>
  </si>
  <si>
    <t>"vlevo" 37,5+28,2+128,4+23,4+14,3+57,5+25,5+51+82,1+35,2</t>
  </si>
  <si>
    <t>"vpravo" 23,2+7,9+30,1+45,15+52+69,3+56+6,8+54,5+81+30+3,5</t>
  </si>
  <si>
    <t>"zpomal.polštáře" 6*1,7*2,5</t>
  </si>
  <si>
    <t>"vjezdy dle odkopávek" 104,22+124,44-31-21</t>
  </si>
  <si>
    <t>"příp.chod.vpustí" (5,5+9,5)*1,2</t>
  </si>
  <si>
    <t>"svody" (32,5+49)*1,2</t>
  </si>
  <si>
    <t>"chodník.vpusti" 6*1*1</t>
  </si>
  <si>
    <t>30</t>
  </si>
  <si>
    <t>181351113</t>
  </si>
  <si>
    <t>Rozprostření ornice tl vrstvy do 200 mm pl přes 500 m2 v rovině nebo ve svahu do 1:5 strojně</t>
  </si>
  <si>
    <t>310347458</t>
  </si>
  <si>
    <t>"dle zeleně" 534,1</t>
  </si>
  <si>
    <t>31</t>
  </si>
  <si>
    <t>10364101</t>
  </si>
  <si>
    <t>zemina pro terénní úpravy - ornice</t>
  </si>
  <si>
    <t>1485752142</t>
  </si>
  <si>
    <t>534,1*0,15*2</t>
  </si>
  <si>
    <t>32</t>
  </si>
  <si>
    <t>181411131</t>
  </si>
  <si>
    <t>Založení parkového trávníku výsevem pl do 1000 m2 v rovině a ve svahu do 1:5</t>
  </si>
  <si>
    <t>-2119863411</t>
  </si>
  <si>
    <t>"vlevo" (18+14+9+11+11+23+8,5+8+11,5+11+4,5+14+22+29+10+5+12,5)*1,1</t>
  </si>
  <si>
    <t>"vpravo" (10,5+4,5+17,5+2+22+26+12+21+20+3,5+3+17+7+40+3,5+13,5)*1,3</t>
  </si>
  <si>
    <t>33</t>
  </si>
  <si>
    <t>00572410</t>
  </si>
  <si>
    <t>osivo směs travní parková</t>
  </si>
  <si>
    <t>kg</t>
  </si>
  <si>
    <t>-132774765</t>
  </si>
  <si>
    <t>534,1*0,0309 'Přepočtené koeficientem množství</t>
  </si>
  <si>
    <t>Zakládání</t>
  </si>
  <si>
    <t>34</t>
  </si>
  <si>
    <t>211971121</t>
  </si>
  <si>
    <t>Zřízení opláštění žeber nebo trativodů geotextilií v rýze nebo zářezu sklonu přes 1:2 š do 2,5 m</t>
  </si>
  <si>
    <t>331304153</t>
  </si>
  <si>
    <t>(121+121)*2</t>
  </si>
  <si>
    <t>35</t>
  </si>
  <si>
    <t>69311059</t>
  </si>
  <si>
    <t>geotextilie netkaná separační, ochranná, filtrační, drenážní PP 150g/m2</t>
  </si>
  <si>
    <t>1576097904</t>
  </si>
  <si>
    <t>484*1,05</t>
  </si>
  <si>
    <t>36</t>
  </si>
  <si>
    <t>212751106</t>
  </si>
  <si>
    <t>Trativod z drenážních trubek flexibilních PVC-U SN 4 perforace 360° včetně lože otevřený výkop DN 160 pro meliorace</t>
  </si>
  <si>
    <t>1711131842</t>
  </si>
  <si>
    <t>37</t>
  </si>
  <si>
    <t>219991114</t>
  </si>
  <si>
    <t>Položení chráničky z plastových trubek DN přes 100 do 150 mm</t>
  </si>
  <si>
    <t>-478964768</t>
  </si>
  <si>
    <t>38</t>
  </si>
  <si>
    <t>1148995</t>
  </si>
  <si>
    <t>CHRANICKA 3M KOPOHALF 110MM 06110/2 CA</t>
  </si>
  <si>
    <t>-884387582</t>
  </si>
  <si>
    <t>120*1,01 'Přepočtené koeficientem množství</t>
  </si>
  <si>
    <t>Vodorovné konstrukce</t>
  </si>
  <si>
    <t>39</t>
  </si>
  <si>
    <t>451573111</t>
  </si>
  <si>
    <t>Lože pod potrubí otevřený výkop ze štěrkopísku</t>
  </si>
  <si>
    <t>-1037208825</t>
  </si>
  <si>
    <t>"přípojky"96,5*1,2*0,15</t>
  </si>
  <si>
    <t>Komunikace pozemní</t>
  </si>
  <si>
    <t>40</t>
  </si>
  <si>
    <t>564851111</t>
  </si>
  <si>
    <t>Podklad ze štěrkodrtě ŠD plochy přes 100 m2 tl 150 mm</t>
  </si>
  <si>
    <t>-1916002491</t>
  </si>
  <si>
    <t>P</t>
  </si>
  <si>
    <t>Poznámka k položce:_x000d_
ŠD fr.0/32</t>
  </si>
  <si>
    <t>"chodníky" 483,1+459,45</t>
  </si>
  <si>
    <t>"vjezdy" 176,66*2</t>
  </si>
  <si>
    <t>"vjezdy" 104,22+124,44-31-21</t>
  </si>
  <si>
    <t>41</t>
  </si>
  <si>
    <t>564861111</t>
  </si>
  <si>
    <t>Podklad ze štěrkodrtě ŠD plochy přes 100 m2 tl 200 mm</t>
  </si>
  <si>
    <t>556763752</t>
  </si>
  <si>
    <t>"vozovka křižovatek" 134+136</t>
  </si>
  <si>
    <t>"zpomalovací polštáře" 25,5</t>
  </si>
  <si>
    <t>42</t>
  </si>
  <si>
    <t>564871116</t>
  </si>
  <si>
    <t>Podklad ze štěrkodrtě ŠD plochy přes 100 m2 tl. 300 mm</t>
  </si>
  <si>
    <t>-933855769</t>
  </si>
  <si>
    <t>Poznámka k položce:_x000d_
ŠD fr.0/63</t>
  </si>
  <si>
    <t xml:space="preserve">"vozovka křižovatky" (134+136) </t>
  </si>
  <si>
    <t>43</t>
  </si>
  <si>
    <t>567131111</t>
  </si>
  <si>
    <t>Podklad ze směsi stmelené cementem SC C 3/4 (SC I) tl 160 mm</t>
  </si>
  <si>
    <t>-649470868</t>
  </si>
  <si>
    <t>"křižovatky" 270</t>
  </si>
  <si>
    <t>"polštáře" 10*2,5*1,7</t>
  </si>
  <si>
    <t>44</t>
  </si>
  <si>
    <t>584121111</t>
  </si>
  <si>
    <t>Osazení silničních dílců z ŽB do lože z kameniva těženého tl 40 mm plochy do 200 m2</t>
  </si>
  <si>
    <t>377200269</t>
  </si>
  <si>
    <t>"ochrana plynu-odhad" 60</t>
  </si>
  <si>
    <t>45</t>
  </si>
  <si>
    <t>59381136</t>
  </si>
  <si>
    <t>panel silniční 2,00x1,00x0,15m</t>
  </si>
  <si>
    <t>1943335277</t>
  </si>
  <si>
    <t>60*0,505 'Přepočtené koeficientem množství</t>
  </si>
  <si>
    <t>46</t>
  </si>
  <si>
    <t>591241111</t>
  </si>
  <si>
    <t>Kladení dlažby z kostek drobných z kamene na MC tl 50 mm</t>
  </si>
  <si>
    <t>-233178136</t>
  </si>
  <si>
    <t>"křižovatky" 124+127</t>
  </si>
  <si>
    <t>"zpomal.polštáře" 2,5*1,7*10</t>
  </si>
  <si>
    <t>47</t>
  </si>
  <si>
    <t>58381007</t>
  </si>
  <si>
    <t>kostka štípaná dlažební žula drobná 8/10</t>
  </si>
  <si>
    <t>2032188790</t>
  </si>
  <si>
    <t>293,5*1,01 'Přepočtené koeficientem množství</t>
  </si>
  <si>
    <t>48</t>
  </si>
  <si>
    <t>596211113</t>
  </si>
  <si>
    <t>Kladení zámkové dlažby komunikací pro pěší ručně tl 60 mm skupiny A pl přes 300 m2</t>
  </si>
  <si>
    <t>-82491981</t>
  </si>
  <si>
    <t>"chodníky vlevo+vpravo" 483+460</t>
  </si>
  <si>
    <t>49</t>
  </si>
  <si>
    <t>59245006</t>
  </si>
  <si>
    <t>dlažba pro nevidomé betonová 200x100mm tl 60mm barevná</t>
  </si>
  <si>
    <t>1635985389</t>
  </si>
  <si>
    <t>Poznámka k položce:_x000d_
červená vč.půlek</t>
  </si>
  <si>
    <t>"varovné pásy"</t>
  </si>
  <si>
    <t>"vlevo" (3,5+4+4,6+4,5+5,4+2)*0,4</t>
  </si>
  <si>
    <t>"vpravo" (4,3+5+4,5+4,9+4,8+2)*0,4</t>
  </si>
  <si>
    <t>"signální pásy"</t>
  </si>
  <si>
    <t>"vlevo" (2+1,5+2,5+2,4+2,5)*0,8</t>
  </si>
  <si>
    <t>"vpravo" (1,8+2+2,4+2+2,5)*0,8</t>
  </si>
  <si>
    <t>37,08*1,02 'Přepočtené koeficientem množství</t>
  </si>
  <si>
    <t>50</t>
  </si>
  <si>
    <t>59245018</t>
  </si>
  <si>
    <t>dlažba skladebná betonová 200x100mm tl 60mm přírodní</t>
  </si>
  <si>
    <t>1283003282</t>
  </si>
  <si>
    <t>Poznámka k položce:_x000d_
vč.půlek</t>
  </si>
  <si>
    <t>943-37,08-28</t>
  </si>
  <si>
    <t>877,92*1,02 'Přepočtené koeficientem množství</t>
  </si>
  <si>
    <t>51</t>
  </si>
  <si>
    <t>59245018.R</t>
  </si>
  <si>
    <t>-977863034</t>
  </si>
  <si>
    <t>Poznámka k položce:_x000d_
bez zkosených hran (rovné hrany), vč.půlek</t>
  </si>
  <si>
    <t>"předpoklad"28</t>
  </si>
  <si>
    <t>28*1,02 'Přepočtené koeficientem množství</t>
  </si>
  <si>
    <t>52</t>
  </si>
  <si>
    <t>596211212</t>
  </si>
  <si>
    <t>Kladení zámkové dlažby komunikací pro pěší ručně tl 80 mm skupiny A pl přes 100 do 300 m2</t>
  </si>
  <si>
    <t>-1737210140</t>
  </si>
  <si>
    <t>53</t>
  </si>
  <si>
    <t>59245005</t>
  </si>
  <si>
    <t>dlažba skladebná betonová 200x100mm tl 80mm barevná</t>
  </si>
  <si>
    <t>-1178003979</t>
  </si>
  <si>
    <t>Poznámka k položce:_x000d_
antracit, vč.půlek</t>
  </si>
  <si>
    <t>176,66-24-31,52</t>
  </si>
  <si>
    <t>121,14*1,02 'Přepočtené koeficientem množství</t>
  </si>
  <si>
    <t>54</t>
  </si>
  <si>
    <t>59245005.R</t>
  </si>
  <si>
    <t>1382751350</t>
  </si>
  <si>
    <t>Poznámka k položce:_x000d_
antracit, bez zkosených hran (rovné hrany), vč.půlek</t>
  </si>
  <si>
    <t>"předpoklad"24</t>
  </si>
  <si>
    <t>24*1,02 'Přepočtené koeficientem množství</t>
  </si>
  <si>
    <t>55</t>
  </si>
  <si>
    <t>59245226</t>
  </si>
  <si>
    <t>dlažba pro nevidomé betonová 200x100mm tl 80mm barevná</t>
  </si>
  <si>
    <t>2138158985</t>
  </si>
  <si>
    <t>"ve vjezdech"</t>
  </si>
  <si>
    <t>"vlevo" (3,3+4,5+2,8+4,9+3,1+3,2+2,9+5,8+3,5+3,6)*0,4</t>
  </si>
  <si>
    <t>"vpravo" (3+4,7+4,3+3,2+5+4,5+3,5+2,9+5,5+4,6)*0,4</t>
  </si>
  <si>
    <t>31,52*1,02 'Přepočtené koeficientem množství</t>
  </si>
  <si>
    <t>Trubní vedení</t>
  </si>
  <si>
    <t>56</t>
  </si>
  <si>
    <t>871313121</t>
  </si>
  <si>
    <t>Montáž kanalizačního potrubí hladkého plnostěnného SN 8 z PVC-U DN 160</t>
  </si>
  <si>
    <t>-1492655853</t>
  </si>
  <si>
    <t>"přípojky chodníkových vpustí"</t>
  </si>
  <si>
    <t>"vlevo" 2,5+1,5+1,5</t>
  </si>
  <si>
    <t>"vpravo" 5+3+1,5</t>
  </si>
  <si>
    <t>"vlevo" 10+3,5+9+10</t>
  </si>
  <si>
    <t>"vpravo" 4,5+6+6+8,5+7+4+6+7</t>
  </si>
  <si>
    <t>57</t>
  </si>
  <si>
    <t>28611129.R</t>
  </si>
  <si>
    <t>trubka kanalizační PVC-U plnostěnná jednovrstvá DN 125x1000mm SN8</t>
  </si>
  <si>
    <t>463667489</t>
  </si>
  <si>
    <t>81,5*1,01 'Přepočtené koeficientem množství</t>
  </si>
  <si>
    <t>58</t>
  </si>
  <si>
    <t>28611164</t>
  </si>
  <si>
    <t>trubka kanalizační PVC-U plnostěnná jednovrstvá DN 160x1000mm SN8</t>
  </si>
  <si>
    <t>894997137</t>
  </si>
  <si>
    <t>15*1,01 'Přepočtené koeficientem množství</t>
  </si>
  <si>
    <t>59</t>
  </si>
  <si>
    <t>877260341</t>
  </si>
  <si>
    <t>Montáž lapačů střešních splavenin na kanalizačním potrubí z PP nebo tvrdého PVC-U trub hladkých plnostěnných DN 100</t>
  </si>
  <si>
    <t>2093372618</t>
  </si>
  <si>
    <t>60</t>
  </si>
  <si>
    <t>56231163</t>
  </si>
  <si>
    <t>lapač střešních splavenin se zápachovou klapkou a lapacím košem DN 125/110</t>
  </si>
  <si>
    <t>-1687051177</t>
  </si>
  <si>
    <t>61</t>
  </si>
  <si>
    <t>877270320</t>
  </si>
  <si>
    <t>Montáž odboček na kanalizačním potrubí z PP nebo tvrdého PVC-U trub hladkých plnostěnných DN 125</t>
  </si>
  <si>
    <t>388258333</t>
  </si>
  <si>
    <t>napojení přípojek vpustí</t>
  </si>
  <si>
    <t>"svody" 2</t>
  </si>
  <si>
    <t>napojení přípojek svodů</t>
  </si>
  <si>
    <t>"svody" 8</t>
  </si>
  <si>
    <t>62</t>
  </si>
  <si>
    <t>28611389</t>
  </si>
  <si>
    <t>odbočka kanalizační plastová s hrdlem KG 125/125/45°</t>
  </si>
  <si>
    <t>-2087433737</t>
  </si>
  <si>
    <t>63</t>
  </si>
  <si>
    <t>877310310</t>
  </si>
  <si>
    <t>Montáž kolen na kanalizačním potrubí z PP nebo tvrdého PVC-U trub hladkých plnostěnných DN 150</t>
  </si>
  <si>
    <t>-1764322888</t>
  </si>
  <si>
    <t>"ul. Žižkova-Smetanova" 6</t>
  </si>
  <si>
    <t>64</t>
  </si>
  <si>
    <t>28611360</t>
  </si>
  <si>
    <t>koleno kanalizační PVC KG 160x30°</t>
  </si>
  <si>
    <t>-2067290062</t>
  </si>
  <si>
    <t>65</t>
  </si>
  <si>
    <t>899132212</t>
  </si>
  <si>
    <t>Výměna (výšková úprava) poklopu vodovodního samonivelačního nebo pevného šoupátkového</t>
  </si>
  <si>
    <t>823629944</t>
  </si>
  <si>
    <t>"odhad" 35</t>
  </si>
  <si>
    <t>66</t>
  </si>
  <si>
    <t>899133111</t>
  </si>
  <si>
    <t>Výměna (výšková úprava) pevného poklopu včetně rámu s použitím plastových vyrovnávacích prvků osazeného na betonové šachtě</t>
  </si>
  <si>
    <t>-1438715690</t>
  </si>
  <si>
    <t xml:space="preserve">"ul.Smetanova-KÚ"  7</t>
  </si>
  <si>
    <t xml:space="preserve">"v úseku ul.Žižkova-Smetanova"  3</t>
  </si>
  <si>
    <t>67</t>
  </si>
  <si>
    <t>899133121</t>
  </si>
  <si>
    <t>Výměna (výšková úprava) samonivelačního poklopu včetně rámu s použitím plastových vyrovnávacích prvků osazeného na plastové šachtě</t>
  </si>
  <si>
    <t>467633893</t>
  </si>
  <si>
    <t>"odhad" 20</t>
  </si>
  <si>
    <t>68</t>
  </si>
  <si>
    <t>899133211</t>
  </si>
  <si>
    <t>Výměna (výšková úprava) vtokové mříže uliční vpusti s použitím betonových vyrovnávacích prvků</t>
  </si>
  <si>
    <t>-803303536</t>
  </si>
  <si>
    <t>"stávající vpusti" 6</t>
  </si>
  <si>
    <t>69</t>
  </si>
  <si>
    <t>59224483</t>
  </si>
  <si>
    <t>vpusť uliční DN 450 vyrovnávací prstenec pro rám 300x500mm</t>
  </si>
  <si>
    <t>-33199696</t>
  </si>
  <si>
    <t>Ostatní konstrukce a práce, bourání</t>
  </si>
  <si>
    <t>70</t>
  </si>
  <si>
    <t>914111111</t>
  </si>
  <si>
    <t>Montáž svislé dopravní značky do velikosti 1 m2 objímkami na sloupek nebo konzolu</t>
  </si>
  <si>
    <t>-2090639375</t>
  </si>
  <si>
    <t>"IP25a+IP25b" (6+6)</t>
  </si>
  <si>
    <t>71</t>
  </si>
  <si>
    <t>40445626</t>
  </si>
  <si>
    <t>informativní značky provozní IP14-IP29, IP31 750x1000mm</t>
  </si>
  <si>
    <t>-1100168114</t>
  </si>
  <si>
    <t>72</t>
  </si>
  <si>
    <t>914511112</t>
  </si>
  <si>
    <t>Montáž sloupku dopravních značek délky do 3,5 m s betonovým základem a patkou D 60 mm</t>
  </si>
  <si>
    <t>828800416</t>
  </si>
  <si>
    <t>73</t>
  </si>
  <si>
    <t>40445225</t>
  </si>
  <si>
    <t>sloupek pro dopravní značku Zn D 60mm v 3,5m</t>
  </si>
  <si>
    <t>1111571454</t>
  </si>
  <si>
    <t>74</t>
  </si>
  <si>
    <t>40445240</t>
  </si>
  <si>
    <t>patka pro sloupek Al D 60mm</t>
  </si>
  <si>
    <t>885014490</t>
  </si>
  <si>
    <t>75</t>
  </si>
  <si>
    <t>40445253</t>
  </si>
  <si>
    <t>víčko plastové na sloupek D 60mm</t>
  </si>
  <si>
    <t>721306724</t>
  </si>
  <si>
    <t>76</t>
  </si>
  <si>
    <t>916231213</t>
  </si>
  <si>
    <t>Osazení chodníkového obrubníku betonového stojatého s boční opěrou do lože z betonu prostého</t>
  </si>
  <si>
    <t>-911099458</t>
  </si>
  <si>
    <t>"vlevo" 222+34*1,1</t>
  </si>
  <si>
    <t>"vpravo" 223+32*1,3</t>
  </si>
  <si>
    <t>77</t>
  </si>
  <si>
    <t>59217018</t>
  </si>
  <si>
    <t>obrubník betonový chodníkový 1000x80x200mm</t>
  </si>
  <si>
    <t>567562990</t>
  </si>
  <si>
    <t>524*1,01 'Přepočtené koeficientem množství</t>
  </si>
  <si>
    <t>78</t>
  </si>
  <si>
    <t>916991121</t>
  </si>
  <si>
    <t>Lože pod obrubníky, krajníky nebo obruby z dlažebních kostek z betonu prostého</t>
  </si>
  <si>
    <t>-809346092</t>
  </si>
  <si>
    <t>"záhonová obruba" 0,3*0,03*524</t>
  </si>
  <si>
    <t>79</t>
  </si>
  <si>
    <t>919112213</t>
  </si>
  <si>
    <t>Řezání spár pro vytvoření komůrky š 10 mm hl 25 mm pro těsnící zálivku v živičném krytu</t>
  </si>
  <si>
    <t>-1698648932</t>
  </si>
  <si>
    <t>"okolo zpomalovacích prahů" (2*2,5+2*1,7)*10</t>
  </si>
  <si>
    <t>80</t>
  </si>
  <si>
    <t>919122112</t>
  </si>
  <si>
    <t>Těsnění spár zálivkou za tepla pro komůrky š 10 mm hl 25 mm s těsnicím profilem</t>
  </si>
  <si>
    <t>1426835955</t>
  </si>
  <si>
    <t>81</t>
  </si>
  <si>
    <t>919735122</t>
  </si>
  <si>
    <t>Řezání stávajícího betonového krytu hl přes 50 do 100 mm</t>
  </si>
  <si>
    <t>-1714927261</t>
  </si>
  <si>
    <t>"předpoklad řezání dlažby"324</t>
  </si>
  <si>
    <t>82</t>
  </si>
  <si>
    <t>935923218</t>
  </si>
  <si>
    <t>Osazení vpusti pro odvodňovací žlab betonový nebo polymerbetonový s krycím roštem šířky přes 200 mm</t>
  </si>
  <si>
    <t>-889995692</t>
  </si>
  <si>
    <t>83</t>
  </si>
  <si>
    <t>59223073.R</t>
  </si>
  <si>
    <t xml:space="preserve">vpusť odtoková polymerbetonová s integrovaným těsněním pozinkovaná hrana stavební šířka 290mm dl.500mm  </t>
  </si>
  <si>
    <t>-1380387860</t>
  </si>
  <si>
    <t>84</t>
  </si>
  <si>
    <t>56241042.R</t>
  </si>
  <si>
    <t>rošt můstkový D400 litina pro žlab š 290mm</t>
  </si>
  <si>
    <t>890439273</t>
  </si>
  <si>
    <t>6*0,5 'Přepočtené koeficientem množství</t>
  </si>
  <si>
    <t>85</t>
  </si>
  <si>
    <t>966006132</t>
  </si>
  <si>
    <t>Odstranění značek dopravních nebo orientačních se sloupky s betonovými patkami</t>
  </si>
  <si>
    <t>1340314244</t>
  </si>
  <si>
    <t>86</t>
  </si>
  <si>
    <t>966006211</t>
  </si>
  <si>
    <t>Odstranění svislých dopravních značek ze sloupů, sloupků nebo konzol</t>
  </si>
  <si>
    <t>-396526385</t>
  </si>
  <si>
    <t>997</t>
  </si>
  <si>
    <t>Přesun sutě</t>
  </si>
  <si>
    <t>87</t>
  </si>
  <si>
    <t>997221551</t>
  </si>
  <si>
    <t>Vodorovná doprava suti ze sypkých materiálů do 1 km</t>
  </si>
  <si>
    <t>-1510644451</t>
  </si>
  <si>
    <t>"kamenivo" 396,497+125,004</t>
  </si>
  <si>
    <t>"frézovaná živice" 29,739</t>
  </si>
  <si>
    <t>88</t>
  </si>
  <si>
    <t>997221559</t>
  </si>
  <si>
    <t>Příplatek ZKD 1 km u vodorovné dopravy suti ze sypkých materiálů</t>
  </si>
  <si>
    <t>1121274749</t>
  </si>
  <si>
    <t>"do 15km"551,24*14</t>
  </si>
  <si>
    <t>89</t>
  </si>
  <si>
    <t>997221561</t>
  </si>
  <si>
    <t>Vodorovná doprava suti z kusových materiálů do 1 km</t>
  </si>
  <si>
    <t>365756907</t>
  </si>
  <si>
    <t>"dlažba K10" 40,656</t>
  </si>
  <si>
    <t>90</t>
  </si>
  <si>
    <t>997221569</t>
  </si>
  <si>
    <t>Příplatek ZKD 1 km u vodorovné dopravy suti z kusových materiálů</t>
  </si>
  <si>
    <t>-319686792</t>
  </si>
  <si>
    <t>"do 15km"14*40,656</t>
  </si>
  <si>
    <t>91</t>
  </si>
  <si>
    <t>997221571</t>
  </si>
  <si>
    <t>Vodorovná doprava vybouraných hmot do 1 km</t>
  </si>
  <si>
    <t>-732198027</t>
  </si>
  <si>
    <t>"dlažby" 256,558+12,428</t>
  </si>
  <si>
    <t>"obruby" 176,9+232,675</t>
  </si>
  <si>
    <t>"značky" 0,008</t>
  </si>
  <si>
    <t>"živice" 62,502</t>
  </si>
  <si>
    <t>92</t>
  </si>
  <si>
    <t>997221579</t>
  </si>
  <si>
    <t>Příplatek ZKD 1 km u vodorovné dopravy vybouraných hmot</t>
  </si>
  <si>
    <t>-1873069914</t>
  </si>
  <si>
    <t>"do 15 km"14*741,071</t>
  </si>
  <si>
    <t>93</t>
  </si>
  <si>
    <t>997221615</t>
  </si>
  <si>
    <t>Poplatek za uložení na skládce (skládkovné) stavebního odpadu betonového kód odpadu 17 01 01</t>
  </si>
  <si>
    <t>1376138114</t>
  </si>
  <si>
    <t>"dlažby" (256,558+12,428)*0,3</t>
  </si>
  <si>
    <t>"obruby" (176,9+232,675)*0,3</t>
  </si>
  <si>
    <t>94</t>
  </si>
  <si>
    <t>997221645</t>
  </si>
  <si>
    <t>Poplatek za uložení na skládce (skládkovné) odpadu asfaltového bez dehtu kód odpadu 17 03 02</t>
  </si>
  <si>
    <t>-1022105103</t>
  </si>
  <si>
    <t>"frézovaná živice" 29,739*0,3</t>
  </si>
  <si>
    <t>"živice" 62,502*0,3</t>
  </si>
  <si>
    <t>95</t>
  </si>
  <si>
    <t>997221655</t>
  </si>
  <si>
    <t>-2026949501</t>
  </si>
  <si>
    <t>"kamenivo" (396,497+125,004)*0,3</t>
  </si>
  <si>
    <t>"dlažba K10" 40,656*0,3</t>
  </si>
  <si>
    <t>96</t>
  </si>
  <si>
    <t>997221861</t>
  </si>
  <si>
    <t>Poplatek za uložení na recyklační skládce (skládkovné) stavebního odpadu z prostého betonu pod kódem 17 01 01</t>
  </si>
  <si>
    <t>-1369070444</t>
  </si>
  <si>
    <t>"dlažby" (256,558+12,428)*0,7</t>
  </si>
  <si>
    <t>"obruby" (176,9+232,675)*0,7</t>
  </si>
  <si>
    <t>97</t>
  </si>
  <si>
    <t>997221873</t>
  </si>
  <si>
    <t>Poplatek za uložení na recyklační skládce (skládkovné) stavebního odpadu zeminy a kamení zatříděného do Katalogu odpadů pod kódem 17 05 04</t>
  </si>
  <si>
    <t>-1195947141</t>
  </si>
  <si>
    <t>"kamenivo" (396,497+125,004)*0,7</t>
  </si>
  <si>
    <t>"dlažba K10" 40,656*0,7</t>
  </si>
  <si>
    <t>98</t>
  </si>
  <si>
    <t>997221875</t>
  </si>
  <si>
    <t>Poplatek za uložení na recyklační skládce (skládkovné) stavebního odpadu asfaltového bez obsahu dehtu zatříděného do Katalogu odpadů pod kódem 17 03 02</t>
  </si>
  <si>
    <t>101637471</t>
  </si>
  <si>
    <t>"frézovaná živice" 29,739*0,7</t>
  </si>
  <si>
    <t>"živice" 62,502*0,7</t>
  </si>
  <si>
    <t>998</t>
  </si>
  <si>
    <t>Přesun hmot</t>
  </si>
  <si>
    <t>99</t>
  </si>
  <si>
    <t>998225111</t>
  </si>
  <si>
    <t>Přesun hmot pro pozemní komunikace s krytem z kamene, monolitickým betonovým nebo živičným</t>
  </si>
  <si>
    <t>923409522</t>
  </si>
  <si>
    <t>PSV</t>
  </si>
  <si>
    <t>Práce a dodávky PSV</t>
  </si>
  <si>
    <t>711</t>
  </si>
  <si>
    <t>Izolace proti vodě, vlhkosti a plynům</t>
  </si>
  <si>
    <t>100</t>
  </si>
  <si>
    <t>711161212</t>
  </si>
  <si>
    <t>Izolace proti zemní vlhkosti nopovou fólií svislá, nopek v 8,0 mm, tl do 0,6 mm</t>
  </si>
  <si>
    <t>-786284331</t>
  </si>
  <si>
    <t>"u domů a podezdívek plotů" 275*2*1</t>
  </si>
  <si>
    <t xml:space="preserve">SO 101.2 - Komunikace </t>
  </si>
  <si>
    <t>"vjezdy"31+21</t>
  </si>
  <si>
    <t>"vjezdy"(31+21)*0,15</t>
  </si>
  <si>
    <t>"odkopávky" 7,8</t>
  </si>
  <si>
    <t>"do 15km"5*7,8</t>
  </si>
  <si>
    <t>7,8*2,0*0,3</t>
  </si>
  <si>
    <t>306732625</t>
  </si>
  <si>
    <t>7,8*2,0*0,7</t>
  </si>
  <si>
    <t>7,8</t>
  </si>
  <si>
    <t>31+21</t>
  </si>
  <si>
    <t>"vjezdy"2*(31+21)</t>
  </si>
  <si>
    <t>"vjezdy" 31+21</t>
  </si>
  <si>
    <t>52*1,02 'Přepočtené koeficientem množství</t>
  </si>
  <si>
    <t>"kamenivo"15,08</t>
  </si>
  <si>
    <t>"do 15km"15,08*14</t>
  </si>
  <si>
    <t>"kamenivo" 15,08*0,3</t>
  </si>
  <si>
    <t>1364024985</t>
  </si>
  <si>
    <t>"kamenivo" 15,08*0,7</t>
  </si>
  <si>
    <t xml:space="preserve">SO 101.3 - Komunikace  </t>
  </si>
  <si>
    <t>"vozovka ul. Žižkova-Smetanova" (75+34)*6+24</t>
  </si>
  <si>
    <t>"dle kameniva" 678</t>
  </si>
  <si>
    <t>1196548863</t>
  </si>
  <si>
    <t>"Žižkova-Smetanova" 732*0,3</t>
  </si>
  <si>
    <t>"vozovka Žižkova-Smetanova" 6,5*108,5*0,15</t>
  </si>
  <si>
    <t>1859288136</t>
  </si>
  <si>
    <t>"odkopávky" 325,388</t>
  </si>
  <si>
    <t>1610889315</t>
  </si>
  <si>
    <t>"do 15km"5*325,388</t>
  </si>
  <si>
    <t>-1030927067</t>
  </si>
  <si>
    <t>325,388*2,0*0,7</t>
  </si>
  <si>
    <t>2004173434</t>
  </si>
  <si>
    <t>325,388</t>
  </si>
  <si>
    <t>1338968091</t>
  </si>
  <si>
    <t>325,388*2,0*0,3</t>
  </si>
  <si>
    <t>-2039134950</t>
  </si>
  <si>
    <t>"vozovka Žižkova-Smetanova" 732</t>
  </si>
  <si>
    <t>678+101*6+63*6</t>
  </si>
  <si>
    <t>"vozovka" 732*2</t>
  </si>
  <si>
    <t>"vozovka" 732</t>
  </si>
  <si>
    <t>564931412</t>
  </si>
  <si>
    <t>Podklad z asfaltového recyklátu plochy přes 100 m2 tl 100 mm</t>
  </si>
  <si>
    <t>-1376535672</t>
  </si>
  <si>
    <t>"plocha před garážemi" 170</t>
  </si>
  <si>
    <t>572141112</t>
  </si>
  <si>
    <t>Vyrovnání povrchu dosavadních krytů asfaltovým betonem ACO (AB) tl přes 40 do 60 mm</t>
  </si>
  <si>
    <t>909699841</t>
  </si>
  <si>
    <t>"ul.Smetanova-KÚ" (101+63)*5,5</t>
  </si>
  <si>
    <t>573191111.R</t>
  </si>
  <si>
    <t>Postřik kationaktivní emulzí v množství 1 kg/m2</t>
  </si>
  <si>
    <t>-250034867</t>
  </si>
  <si>
    <t>573211107</t>
  </si>
  <si>
    <t>Postřik živičný spojovací z asfaltu v množství 0,30 kg/m2</t>
  </si>
  <si>
    <t>229427476</t>
  </si>
  <si>
    <t>"dle ACO 11" 1525</t>
  </si>
  <si>
    <t>"vyrovnávka ul.Sukova-KÚ" (101+63)*5,5</t>
  </si>
  <si>
    <t>577144121</t>
  </si>
  <si>
    <t>Asfaltový beton vrstva obrusná ACO 11+ (ABS) tř. I tl 50 mm š přes 3 m z nemodifikovaného asfaltu</t>
  </si>
  <si>
    <t>-988050850</t>
  </si>
  <si>
    <t>29+108*5,5+101*5,5+63*5,5</t>
  </si>
  <si>
    <t>577165142</t>
  </si>
  <si>
    <t>Asfaltový beton vrstva ložní ACL 16 (ABH) tl 70 mm š přes 3 m z modifikovaného asfaltu</t>
  </si>
  <si>
    <t>1399331959</t>
  </si>
  <si>
    <t>"Žižkova-Smetanova" 29+108*5,5</t>
  </si>
  <si>
    <t>"rýha po kanalizaci ul.Smetanova-Sukova" 100*2,2</t>
  </si>
  <si>
    <t>"přípojky vpustí ul. Smetanova-KÚ" 31,8</t>
  </si>
  <si>
    <t>915491211</t>
  </si>
  <si>
    <t>Osazení vodícího proužku z betonových desek do betonového lože tl do 100 mm š proužku 250 mm</t>
  </si>
  <si>
    <t>348184324</t>
  </si>
  <si>
    <t>"vlevo+vpravo" (122+115+72)*2</t>
  </si>
  <si>
    <t>59218002</t>
  </si>
  <si>
    <t>krajník betonový silniční 500x250x100mm</t>
  </si>
  <si>
    <t>174385970</t>
  </si>
  <si>
    <t>618*1,01 'Přepočtené koeficientem množství</t>
  </si>
  <si>
    <t>916131213</t>
  </si>
  <si>
    <t>Osazení silničního obrubníku betonového stojatého s boční opěrou do lože z betonu prostého</t>
  </si>
  <si>
    <t>669841532</t>
  </si>
  <si>
    <t>"dle vod. proužků" 618</t>
  </si>
  <si>
    <t>59217031</t>
  </si>
  <si>
    <t>obrubník silniční betonový 1000x150x250mm</t>
  </si>
  <si>
    <t>-73132532</t>
  </si>
  <si>
    <t>-1716819609</t>
  </si>
  <si>
    <t>"silniční obruba+V.P." 0,6*0,03*618</t>
  </si>
  <si>
    <t>"ZÚ" 15</t>
  </si>
  <si>
    <t>919721231</t>
  </si>
  <si>
    <t>Geomříž pro vyztužení asfaltového povrchu ze skelných vláken s geotextilií pevnost 25 kN/m</t>
  </si>
  <si>
    <t>832817762</t>
  </si>
  <si>
    <t>2*100</t>
  </si>
  <si>
    <t>"kamenivo" 298,32</t>
  </si>
  <si>
    <t>"frézovaná živice"191,13</t>
  </si>
  <si>
    <t>"do 15km"489,45*14</t>
  </si>
  <si>
    <t>"živice" 149,16</t>
  </si>
  <si>
    <t>"do 15 km"14*149,16</t>
  </si>
  <si>
    <t>"frézovaná živice" 191,13*0,3</t>
  </si>
  <si>
    <t>"živice"149,16*0,3</t>
  </si>
  <si>
    <t>"kamenivo"298,32*0,3</t>
  </si>
  <si>
    <t>1080104023</t>
  </si>
  <si>
    <t>1908877278</t>
  </si>
  <si>
    <t>"frézovaná živice" 191,13*0,7</t>
  </si>
  <si>
    <t>"živice"149,16*0,7</t>
  </si>
  <si>
    <t xml:space="preserve">SO 401 - Veřejné osvětlení 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</si>
  <si>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</si>
  <si>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</si>
  <si>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</si>
  <si>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</si>
  <si>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</si>
  <si>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</si>
  <si>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</si>
  <si>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210202111R00</t>
  </si>
  <si>
    <t>Svítidlo veřejného osvětlení na stožár/výložník, mont.</t>
  </si>
  <si>
    <t>Poznámka k položce:_x000d_
Položka zahrnuje také opětovnou montáž svítidla na svět. bodu ozn. 002.</t>
  </si>
  <si>
    <t>0000000.01</t>
  </si>
  <si>
    <t>Svítidlo LED pro osv. komunikací, (viz. popis níže) 2700K, IP66, 230V, dod.</t>
  </si>
  <si>
    <t>Poznámka k položce:_x000d_
Svítidla budou vybavena stmívacím modulem s možností implementace do systému města Přelouč._x000d_
_x000d_
Na základě požadavků města Přelouče bude 7ks svítidel dodávkou města Přelouč a nejsou v rozpočtu uvedeny._x000d_
Tyto svítidla jsou již instalovány na stávajících stožárech v ulici Foesterova. Nová svítidla budou stejného typu jako již instalovaná svítidla (DM70, 4750lm).</t>
  </si>
  <si>
    <t>210204011RS2</t>
  </si>
  <si>
    <t>Stožár osvětlovací ocelový délky do 12 m, včetně nákladů na autojeřáb, mont.</t>
  </si>
  <si>
    <t>0000000.05</t>
  </si>
  <si>
    <t>Stožár třístupňový, nadz. v. 6m, vetknutí 0,8m, 133/89/60, žárově zinkovaný, dod.</t>
  </si>
  <si>
    <t>Poznámka k položce:_x000d_
U světelného bodu ozn. 002 je závěsná výška stožáru 6m odhadovaná a bude upřesněna podle demontovaného stožáru.</t>
  </si>
  <si>
    <t>210204202R00</t>
  </si>
  <si>
    <t>Elektrovýzbroj stožáru, mont.</t>
  </si>
  <si>
    <t>000000.06</t>
  </si>
  <si>
    <t>Stož. svorkovnice na DIN, průchozí, 2x poj. vývod, např. SR482-VL, Z/Cu, vč. poj. 2x6A, dod.</t>
  </si>
  <si>
    <t>000000.07</t>
  </si>
  <si>
    <t>Stož. svorkovnice na DIN, odbočná, 2x poj. vývod, SR482-VL, Z/Cu, vč. poj. 2x6A, dod.</t>
  </si>
  <si>
    <t>210810015RT1</t>
  </si>
  <si>
    <t xml:space="preserve">Kabel CYKY-J  5 x 1,5 mm2 volně uložený, včetně dodávky kabelu</t>
  </si>
  <si>
    <t>210810014RT1</t>
  </si>
  <si>
    <t>Kabel CYKY-J 4 x 16 mm2,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</si>
  <si>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</si>
  <si>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</si>
  <si>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</si>
  <si>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</si>
  <si>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</si>
  <si>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</si>
  <si>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</si>
  <si>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</si>
  <si>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</si>
  <si>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</si>
  <si>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0000000.18</t>
  </si>
  <si>
    <t>Ochranná manžeta stožáru pr. 133, dod.</t>
  </si>
  <si>
    <t>56288051.A</t>
  </si>
  <si>
    <t>Štítek označovací na stožár, vč. osazení</t>
  </si>
  <si>
    <t>212100108R00</t>
  </si>
  <si>
    <t>Opatření vodiče smršťovací bužírkou, mont.</t>
  </si>
  <si>
    <t>56288999.1007</t>
  </si>
  <si>
    <t>Trubice smršťovací d 25 x 1000 m, zž, dod.</t>
  </si>
  <si>
    <t>56288050.A</t>
  </si>
  <si>
    <t>Štítek na označení kabel. vývodu z PVC, vč. osazení</t>
  </si>
  <si>
    <t>210100003R00</t>
  </si>
  <si>
    <t>Ukončení vodičů + zapojení do 16 mm2</t>
  </si>
  <si>
    <t>210100001R00</t>
  </si>
  <si>
    <t>Ukončení vodičů + zapojení do 2,5 mm2</t>
  </si>
  <si>
    <t>210102002RT1</t>
  </si>
  <si>
    <t>Spojka epoxid. plast.kabely 1kV AYKY 4x25, včetně dodávky spojky</t>
  </si>
  <si>
    <t>000-0000.20</t>
  </si>
  <si>
    <t xml:space="preserve">Stožárové pouzdro plast  250/950, včetně dodávky pouzdra</t>
  </si>
  <si>
    <t>000-0000.21</t>
  </si>
  <si>
    <t>Tuhá elinst. trubka - vysoká odolnost, vel. 50, vč. dodávky trubky</t>
  </si>
  <si>
    <t>000-0000.23</t>
  </si>
  <si>
    <t xml:space="preserve">Demont. stávajících svítidel VO, vč. odvozu </t>
  </si>
  <si>
    <t>000-0000.24</t>
  </si>
  <si>
    <t xml:space="preserve">Demont. stávajících paticových stožárů, vč. odvozu </t>
  </si>
  <si>
    <t>000-0000.25</t>
  </si>
  <si>
    <t>Demontáž stávajících podzemních kabelů VO, vč. odvozu, likvidace</t>
  </si>
  <si>
    <t>Poznámka k položce:_x000d_
Jedná se o rušené kabely odkryté novými výkopy.</t>
  </si>
  <si>
    <t>000-0000.26</t>
  </si>
  <si>
    <t>Demontáž a opětovná montáž , zařízení veřejného rozhlasu</t>
  </si>
  <si>
    <t>M46</t>
  </si>
  <si>
    <t>Zemní práce při montážích</t>
  </si>
  <si>
    <t>460200133RT2</t>
  </si>
  <si>
    <t xml:space="preserve">Výkop kabelové rýhy 35/50 cm  hor.3, ruční výkop rýhy</t>
  </si>
  <si>
    <t>460200133R00</t>
  </si>
  <si>
    <t xml:space="preserve">Výkop kabelové rýhy 35/50 cm  hor.3, strojní výkop rýhy</t>
  </si>
  <si>
    <t>460570133R00</t>
  </si>
  <si>
    <t>Zához rýhy 35/50 cm, hornina třídy 3, se zhutněním</t>
  </si>
  <si>
    <t>460200173RT2</t>
  </si>
  <si>
    <t xml:space="preserve">Výkop kabelové rýhy 35/90 cm  hor.3, ruční výkop rýhy</t>
  </si>
  <si>
    <t>460200173RT1</t>
  </si>
  <si>
    <t xml:space="preserve">Výkop kabelové rýhy 35/90 cm  hor.3, strojní výkop rýhy</t>
  </si>
  <si>
    <t>460570173R00</t>
  </si>
  <si>
    <t>Zához rýhy 35/90 cm, hornina třídy 3, se zhutněním</t>
  </si>
  <si>
    <t>460200303RT2</t>
  </si>
  <si>
    <t>Výkop kabelové rýhy 50/120 cm hor.3, ruční výkop rýhy</t>
  </si>
  <si>
    <t>460200303R00</t>
  </si>
  <si>
    <t>Výkop kabelové rýhy 50/120 cm hor.3</t>
  </si>
  <si>
    <t>460570303R00</t>
  </si>
  <si>
    <t>Zához rýhy 50/120 cm, hornina tř. 3, se zhutněním</t>
  </si>
  <si>
    <t>452311151R00</t>
  </si>
  <si>
    <t>Desky podkladní pod potrubí z betonu, betonové konstrukce</t>
  </si>
  <si>
    <t>Poznámka k položce:_x000d_
Položka zahrnuje podkladní betony, dělící betonové konstrukce, obetonování chrániček ve výkopech.</t>
  </si>
  <si>
    <t>58152180</t>
  </si>
  <si>
    <t>Písek kopaný ZPM</t>
  </si>
  <si>
    <t>T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</si>
  <si>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</si>
  <si>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</si>
  <si>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</si>
  <si>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</si>
  <si>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460050712RT1</t>
  </si>
  <si>
    <t>Jáma do 2m3 pro stožár veř.osvětlení,hor.3</t>
  </si>
  <si>
    <t>Poznámka k položce:_x000d_
Položka zahrnuje také výkopy nutné pro odkrytí stávajících inž. sítí (zemní sondy).</t>
  </si>
  <si>
    <t>460100002R00</t>
  </si>
  <si>
    <t>Pouzdrový základ pro stožár VO výšky 6m, kompletní zhot.pouzdrového základu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</si>
  <si>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</si>
  <si>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</si>
  <si>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</si>
  <si>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</si>
  <si>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460080101RT1</t>
  </si>
  <si>
    <t>Rozbourání betonového základu, vybourání betonu</t>
  </si>
  <si>
    <t>3457114705R</t>
  </si>
  <si>
    <t>Trubka kabelová chránička KOPOFLEX vel. 110</t>
  </si>
  <si>
    <t>3457114703R</t>
  </si>
  <si>
    <t>Trubka kabelová chránička KOPOFLEX vel. 50</t>
  </si>
  <si>
    <t>230191016R00</t>
  </si>
  <si>
    <t>Uložení chráničky ve výkopu PE 110x4,2mm</t>
  </si>
  <si>
    <t>230191007R00</t>
  </si>
  <si>
    <t>Uložení chráničky ve výkopu PE 40x3,0mm</t>
  </si>
  <si>
    <t>460010024RT4</t>
  </si>
  <si>
    <t>Vytýčení kabelové trasy v zastavěném prostoru, délka trasy nad 1000 m</t>
  </si>
  <si>
    <t>km</t>
  </si>
  <si>
    <t>102</t>
  </si>
  <si>
    <t>460030031R00</t>
  </si>
  <si>
    <t>Vytrhání kostek velkých,lože písek, nezalité spáry</t>
  </si>
  <si>
    <t>104</t>
  </si>
  <si>
    <t>460030061RZ1</t>
  </si>
  <si>
    <t>Kladení dlažby do lože z písku, ze stávajících dlaždic</t>
  </si>
  <si>
    <t>106</t>
  </si>
  <si>
    <t>460620006RT1</t>
  </si>
  <si>
    <t>Vytrhání drnu, osetí povrchu trávou, včetně dodávky osiva</t>
  </si>
  <si>
    <t>108</t>
  </si>
  <si>
    <t>000</t>
  </si>
  <si>
    <t>100R00</t>
  </si>
  <si>
    <t>Dokumentace skutečného provedení stavby, 4x tištěná a 1x na CD</t>
  </si>
  <si>
    <t>soubor</t>
  </si>
  <si>
    <t>110</t>
  </si>
  <si>
    <t>101R00</t>
  </si>
  <si>
    <t>Nákladní auto 5t</t>
  </si>
  <si>
    <t>hod</t>
  </si>
  <si>
    <t>112</t>
  </si>
  <si>
    <t>102R00</t>
  </si>
  <si>
    <t>Pomocné práce</t>
  </si>
  <si>
    <t>114</t>
  </si>
  <si>
    <t>103R00</t>
  </si>
  <si>
    <t>Vytýčení inženýrských sítí</t>
  </si>
  <si>
    <t>116</t>
  </si>
  <si>
    <t>104R00</t>
  </si>
  <si>
    <t>Rozměření světelných bodů</t>
  </si>
  <si>
    <t>118</t>
  </si>
  <si>
    <t>105R00</t>
  </si>
  <si>
    <t>Vypnutí a opětovné zapnutí vedení</t>
  </si>
  <si>
    <t>120</t>
  </si>
  <si>
    <t>106R00</t>
  </si>
  <si>
    <t>Úprava stávajícího rozvodu veřejného osvětlení</t>
  </si>
  <si>
    <t>122</t>
  </si>
  <si>
    <t>107R00</t>
  </si>
  <si>
    <t>Dozory provozovatele veřejného osvětlení</t>
  </si>
  <si>
    <t>124</t>
  </si>
  <si>
    <t>108R00</t>
  </si>
  <si>
    <t>Úklid stavby</t>
  </si>
  <si>
    <t>126</t>
  </si>
  <si>
    <t>109R00</t>
  </si>
  <si>
    <t>Dopravně bezpečnostní opatření</t>
  </si>
  <si>
    <t>128</t>
  </si>
  <si>
    <t>111R00</t>
  </si>
  <si>
    <t>Ekologická likvidace odpadu</t>
  </si>
  <si>
    <t>130</t>
  </si>
  <si>
    <t>112R00</t>
  </si>
  <si>
    <t>Zjištění stávajícího stavu</t>
  </si>
  <si>
    <t>132</t>
  </si>
  <si>
    <t>113R00</t>
  </si>
  <si>
    <t>Koordinace s provozovateli ostatních sítí, zajištění potřebných povolení</t>
  </si>
  <si>
    <t>134</t>
  </si>
  <si>
    <t>114R00</t>
  </si>
  <si>
    <t>Montážní pološina MP10do 10m výšky, vč přesunu</t>
  </si>
  <si>
    <t>136</t>
  </si>
  <si>
    <t>115R00</t>
  </si>
  <si>
    <t>Geodetické zaměření skutečné trasy a polohy stož.</t>
  </si>
  <si>
    <t>138</t>
  </si>
  <si>
    <t>VN</t>
  </si>
  <si>
    <t>Vedlejší náklady</t>
  </si>
  <si>
    <t>Komplexní zkoušky</t>
  </si>
  <si>
    <t>140</t>
  </si>
  <si>
    <t>VRN2</t>
  </si>
  <si>
    <t>Podíl přidružených výkonů pro elektromontáže</t>
  </si>
  <si>
    <t>142</t>
  </si>
  <si>
    <t>Podíl přidružených výkonů pro zemní práce</t>
  </si>
  <si>
    <t>144</t>
  </si>
  <si>
    <t>Přirážka za podružný materiál</t>
  </si>
  <si>
    <t>146</t>
  </si>
  <si>
    <t>VRN5</t>
  </si>
  <si>
    <t>Přirážka za prořez kabelů</t>
  </si>
  <si>
    <t>148</t>
  </si>
  <si>
    <t>VRN6</t>
  </si>
  <si>
    <t>Revize</t>
  </si>
  <si>
    <t>150</t>
  </si>
  <si>
    <t xml:space="preserve">SO 402 - Metropolitní síť </t>
  </si>
  <si>
    <t>Ing. Josef Havlíček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</si>
  <si>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</si>
  <si>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</si>
  <si>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</si>
  <si>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VRN9 - Ostatní náklady</t>
  </si>
  <si>
    <t>129951121</t>
  </si>
  <si>
    <t>Bourání zdiva z betonu prostého neprokládaného v odkopávkách nebo prokopávkách strojně</t>
  </si>
  <si>
    <t>-562217251</t>
  </si>
  <si>
    <t>"betonový základ"21</t>
  </si>
  <si>
    <t>899924121.R</t>
  </si>
  <si>
    <t>Tlaková zkouška potrubí HDPE DN od 32 do DN 63</t>
  </si>
  <si>
    <t>-1321031999</t>
  </si>
  <si>
    <t>757410188</t>
  </si>
  <si>
    <t>"bet.kce"21,0*2,3</t>
  </si>
  <si>
    <t>2056157192</t>
  </si>
  <si>
    <t>"do 15 km"14*21</t>
  </si>
  <si>
    <t>1657813231</t>
  </si>
  <si>
    <t>"beton" 21*2,3</t>
  </si>
  <si>
    <t>Práce a dodávky M</t>
  </si>
  <si>
    <t>22-M</t>
  </si>
  <si>
    <t>Montáže technologických zařízení pro dopravní stavby</t>
  </si>
  <si>
    <t>220182002.R</t>
  </si>
  <si>
    <t>Zatažení ochranné trubky z HDPE 160 mm do chráničky</t>
  </si>
  <si>
    <t>1107516674</t>
  </si>
  <si>
    <t>"prům 160"20</t>
  </si>
  <si>
    <t>10.652.908.R</t>
  </si>
  <si>
    <t xml:space="preserve">Trubka KOPOFLEX 160  KF 09160</t>
  </si>
  <si>
    <t>256</t>
  </si>
  <si>
    <t>-1955446144</t>
  </si>
  <si>
    <t>220182001.R</t>
  </si>
  <si>
    <t xml:space="preserve">Uložení chráničky ve výkopu HDPE 110 </t>
  </si>
  <si>
    <t>-1343036983</t>
  </si>
  <si>
    <t>"prům 110"120</t>
  </si>
  <si>
    <t>10.074.636.R</t>
  </si>
  <si>
    <t xml:space="preserve">Trubka KOPOFLEX 110  KF 09110</t>
  </si>
  <si>
    <t>-1504964536</t>
  </si>
  <si>
    <t>114,285714285714*1,05 'Přepočtené koeficientem množství</t>
  </si>
  <si>
    <t>220182021</t>
  </si>
  <si>
    <t>Uložení trubky HDPE do výkopu včetně fixace</t>
  </si>
  <si>
    <t>422543338</t>
  </si>
  <si>
    <t>320+320+120</t>
  </si>
  <si>
    <t>1693247.R</t>
  </si>
  <si>
    <t>KABELOVA CHRANICKA HDPE 4 HDPE 40/33 modrá</t>
  </si>
  <si>
    <t>-1743112336</t>
  </si>
  <si>
    <t>1693246.R</t>
  </si>
  <si>
    <t>KABELOVA CHRANICKA HDPE 4 HDPE 40/33 červená</t>
  </si>
  <si>
    <t>-1564457597</t>
  </si>
  <si>
    <t>1693248.R</t>
  </si>
  <si>
    <t>KABELOVA CHRANICKA HDPE 4 HDPE 40/33 zelená</t>
  </si>
  <si>
    <t>-680071652</t>
  </si>
  <si>
    <t>220182025</t>
  </si>
  <si>
    <t>Kontrola průchodnosti trubky pro optický kabel do 2000 m</t>
  </si>
  <si>
    <t>-399605901</t>
  </si>
  <si>
    <t>"dle PD SO402"760*0,001</t>
  </si>
  <si>
    <t>220182027</t>
  </si>
  <si>
    <t>Montáž koncovky nebo záslepky bez svařování na HDPE trubku</t>
  </si>
  <si>
    <t>470196618</t>
  </si>
  <si>
    <t>1040085293</t>
  </si>
  <si>
    <t>Koncovka chráničky optického kabelu MATEICIUC PLASSON, HDPE, 40mm, 1ks</t>
  </si>
  <si>
    <t>-652188588</t>
  </si>
  <si>
    <t>46-M</t>
  </si>
  <si>
    <t>Zemní práce při extr.mont.pracích</t>
  </si>
  <si>
    <t>460010022</t>
  </si>
  <si>
    <t>Vytyčení trasy vedení kabelového podzemního podél silnice</t>
  </si>
  <si>
    <t>7890575</t>
  </si>
  <si>
    <t>460161162</t>
  </si>
  <si>
    <t>Hloubení kabelových rýh ručně š 35 cm hl 70 cm v hornině tř I skupiny 3</t>
  </si>
  <si>
    <t>-805607398</t>
  </si>
  <si>
    <t>"dle PD SO402"300</t>
  </si>
  <si>
    <t>460241111</t>
  </si>
  <si>
    <t>Příplatek za ztížení vykopávky při elektromontážích v blízkosti podzemního vedení</t>
  </si>
  <si>
    <t>-535136291</t>
  </si>
  <si>
    <t>"předpoklad"300*0,3*0,2</t>
  </si>
  <si>
    <t>460281111</t>
  </si>
  <si>
    <t>Pažení příložné plné výkopů rýh kabelových hl do 2 m</t>
  </si>
  <si>
    <t>-519176526</t>
  </si>
  <si>
    <t>2*2*2*1,5</t>
  </si>
  <si>
    <t>460281121</t>
  </si>
  <si>
    <t>Odstranění pažení příložného plného výkopů rýh kabelových hl do 2 m</t>
  </si>
  <si>
    <t>1836466411</t>
  </si>
  <si>
    <t>460431172</t>
  </si>
  <si>
    <t>Zásyp kabelových rýh ručně se zhutněním š 35 cm hl 70 cm z horniny tř I skupiny 3</t>
  </si>
  <si>
    <t>-1886815578</t>
  </si>
  <si>
    <t>460481122</t>
  </si>
  <si>
    <t>Úprava pláně při elektromontážích v hornině třídy těžitelnosti I skupiny 3 se zhutněním ručně</t>
  </si>
  <si>
    <t>-1641279012</t>
  </si>
  <si>
    <t>250*0,35</t>
  </si>
  <si>
    <t>460631215</t>
  </si>
  <si>
    <t>Řízené horizontální vrtání při elektromontážích v hornině tř. těžitelnosti I a II skupiny 1 až 4 vnějšího průměru přes 140 do 225 mm</t>
  </si>
  <si>
    <t>576523473</t>
  </si>
  <si>
    <t>14011106</t>
  </si>
  <si>
    <t>trubka ocelová bezešvá hladká jakost 11 353 219x6,3mm</t>
  </si>
  <si>
    <t>-1020625141</t>
  </si>
  <si>
    <t>18*1,03 'Přepočtené koeficientem množství</t>
  </si>
  <si>
    <t>460632113</t>
  </si>
  <si>
    <t>Startovací jáma pro protlak výkop včetně zásypu ručně v hornině tř. těžitelnosti I skupiny 3</t>
  </si>
  <si>
    <t>-1244445037</t>
  </si>
  <si>
    <t>"dle PD SO402"2</t>
  </si>
  <si>
    <t>460632213</t>
  </si>
  <si>
    <t>Koncová jáma pro protlak výkop včetně zásypu ručně v hornině tř. těžitelnosti I skupiny 3</t>
  </si>
  <si>
    <t>1365690448</t>
  </si>
  <si>
    <t>460661412</t>
  </si>
  <si>
    <t>Kabelové lože z písku pro kabely nn kryté plastovou deskou š lože přes 25 do 50 cm</t>
  </si>
  <si>
    <t>-1770890384</t>
  </si>
  <si>
    <t>"dle PD SO402"250</t>
  </si>
  <si>
    <t>34575105</t>
  </si>
  <si>
    <t>deska kabelová krycí PVC červená, 300x2mm</t>
  </si>
  <si>
    <t>1586844611</t>
  </si>
  <si>
    <t>250*1,01 'Přepočtené koeficientem množství</t>
  </si>
  <si>
    <t>460671113</t>
  </si>
  <si>
    <t>Výstražná fólie pro krytí kabelů šířky přes 25 do 34 cm</t>
  </si>
  <si>
    <t>508291877</t>
  </si>
  <si>
    <t>Poznámka k položce:_x000d_
červená</t>
  </si>
  <si>
    <t>460762111</t>
  </si>
  <si>
    <t>Křižovatka betonového kabelového žlabu s inženýrskými sítěmi bez zásypu</t>
  </si>
  <si>
    <t>-1788478948</t>
  </si>
  <si>
    <t>469981111</t>
  </si>
  <si>
    <t>Přesun hmot pro pomocné stavební práce při elektromotážích</t>
  </si>
  <si>
    <t>748451958</t>
  </si>
  <si>
    <t>045303000</t>
  </si>
  <si>
    <t>Koordinační činnost</t>
  </si>
  <si>
    <t>233477180</t>
  </si>
  <si>
    <t>VRN9</t>
  </si>
  <si>
    <t>Ostatní náklady</t>
  </si>
  <si>
    <t>09101 R00</t>
  </si>
  <si>
    <t>-1840850436</t>
  </si>
  <si>
    <t>09102 R00</t>
  </si>
  <si>
    <t>377349951</t>
  </si>
  <si>
    <t>09107 R00</t>
  </si>
  <si>
    <t>Dozory provozovatele</t>
  </si>
  <si>
    <t>-1489379885</t>
  </si>
  <si>
    <t>09108 R00</t>
  </si>
  <si>
    <t>1107290951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</si>
</sst>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24-001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ul Foersterova v Přelouči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Přelouč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8. 8. 2024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Přelouč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M.I.S. a.s.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001.1 - Vedlejší a ost...'!J30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001.1 - Vedlejší a ost...'!P121</f>
        <v>0</v>
      </c>
      <c r="AV95" s="129">
        <f>'SO 001.1 - Vedlejší a ost...'!J33</f>
        <v>0</v>
      </c>
      <c r="AW95" s="129">
        <f>'SO 001.1 - Vedlejší a ost...'!J34</f>
        <v>0</v>
      </c>
      <c r="AX95" s="129">
        <f>'SO 001.1 - Vedlejší a ost...'!J35</f>
        <v>0</v>
      </c>
      <c r="AY95" s="129">
        <f>'SO 001.1 - Vedlejší a ost...'!J36</f>
        <v>0</v>
      </c>
      <c r="AZ95" s="129">
        <f>'SO 001.1 - Vedlejší a ost...'!F33</f>
        <v>0</v>
      </c>
      <c r="BA95" s="129">
        <f>'SO 001.1 - Vedlejší a ost...'!F34</f>
        <v>0</v>
      </c>
      <c r="BB95" s="129">
        <f>'SO 001.1 - Vedlejší a ost...'!F35</f>
        <v>0</v>
      </c>
      <c r="BC95" s="129">
        <f>'SO 001.1 - Vedlejší a ost...'!F36</f>
        <v>0</v>
      </c>
      <c r="BD95" s="131">
        <f>'SO 001.1 - Vedlejší a ost...'!F37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001.2 - Vedlejší a ost...'!J30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001.2 - Vedlejší a ost...'!P119</f>
        <v>0</v>
      </c>
      <c r="AV96" s="129">
        <f>'SO 001.2 - Vedlejší a ost...'!J33</f>
        <v>0</v>
      </c>
      <c r="AW96" s="129">
        <f>'SO 001.2 - Vedlejší a ost...'!J34</f>
        <v>0</v>
      </c>
      <c r="AX96" s="129">
        <f>'SO 001.2 - Vedlejší a ost...'!J35</f>
        <v>0</v>
      </c>
      <c r="AY96" s="129">
        <f>'SO 001.2 - Vedlejší a ost...'!J36</f>
        <v>0</v>
      </c>
      <c r="AZ96" s="129">
        <f>'SO 001.2 - Vedlejší a ost...'!F33</f>
        <v>0</v>
      </c>
      <c r="BA96" s="129">
        <f>'SO 001.2 - Vedlejší a ost...'!F34</f>
        <v>0</v>
      </c>
      <c r="BB96" s="129">
        <f>'SO 001.2 - Vedlejší a ost...'!F35</f>
        <v>0</v>
      </c>
      <c r="BC96" s="129">
        <f>'SO 001.2 - Vedlejší a ost...'!F36</f>
        <v>0</v>
      </c>
      <c r="BD96" s="131">
        <f>'SO 001.2 - Vedlejší a ost...'!F37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24.7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101.1 - Komunikace  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101.1 - Komunikace  '!P127</f>
        <v>0</v>
      </c>
      <c r="AV97" s="129">
        <f>'SO 101.1 - Komunikace  '!J33</f>
        <v>0</v>
      </c>
      <c r="AW97" s="129">
        <f>'SO 101.1 - Komunikace  '!J34</f>
        <v>0</v>
      </c>
      <c r="AX97" s="129">
        <f>'SO 101.1 - Komunikace  '!J35</f>
        <v>0</v>
      </c>
      <c r="AY97" s="129">
        <f>'SO 101.1 - Komunikace  '!J36</f>
        <v>0</v>
      </c>
      <c r="AZ97" s="129">
        <f>'SO 101.1 - Komunikace  '!F33</f>
        <v>0</v>
      </c>
      <c r="BA97" s="129">
        <f>'SO 101.1 - Komunikace  '!F34</f>
        <v>0</v>
      </c>
      <c r="BB97" s="129">
        <f>'SO 101.1 - Komunikace  '!F35</f>
        <v>0</v>
      </c>
      <c r="BC97" s="129">
        <f>'SO 101.1 - Komunikace  '!F36</f>
        <v>0</v>
      </c>
      <c r="BD97" s="131">
        <f>'SO 101.1 - Komunikace  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24.7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101.2 - Komunikace 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101.2 - Komunikace '!P121</f>
        <v>0</v>
      </c>
      <c r="AV98" s="129">
        <f>'SO 101.2 - Komunikace '!J33</f>
        <v>0</v>
      </c>
      <c r="AW98" s="129">
        <f>'SO 101.2 - Komunikace '!J34</f>
        <v>0</v>
      </c>
      <c r="AX98" s="129">
        <f>'SO 101.2 - Komunikace '!J35</f>
        <v>0</v>
      </c>
      <c r="AY98" s="129">
        <f>'SO 101.2 - Komunikace '!J36</f>
        <v>0</v>
      </c>
      <c r="AZ98" s="129">
        <f>'SO 101.2 - Komunikace '!F33</f>
        <v>0</v>
      </c>
      <c r="BA98" s="129">
        <f>'SO 101.2 - Komunikace '!F34</f>
        <v>0</v>
      </c>
      <c r="BB98" s="129">
        <f>'SO 101.2 - Komunikace '!F35</f>
        <v>0</v>
      </c>
      <c r="BC98" s="129">
        <f>'SO 101.2 - Komunikace '!F36</f>
        <v>0</v>
      </c>
      <c r="BD98" s="131">
        <f>'SO 101.2 - Komunikace 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24.7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91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101.3 - Komunikace  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'SO 101.3 - Komunikace  '!P122</f>
        <v>0</v>
      </c>
      <c r="AV99" s="129">
        <f>'SO 101.3 - Komunikace  '!J33</f>
        <v>0</v>
      </c>
      <c r="AW99" s="129">
        <f>'SO 101.3 - Komunikace  '!J34</f>
        <v>0</v>
      </c>
      <c r="AX99" s="129">
        <f>'SO 101.3 - Komunikace  '!J35</f>
        <v>0</v>
      </c>
      <c r="AY99" s="129">
        <f>'SO 101.3 - Komunikace  '!J36</f>
        <v>0</v>
      </c>
      <c r="AZ99" s="129">
        <f>'SO 101.3 - Komunikace  '!F33</f>
        <v>0</v>
      </c>
      <c r="BA99" s="129">
        <f>'SO 101.3 - Komunikace  '!F34</f>
        <v>0</v>
      </c>
      <c r="BB99" s="129">
        <f>'SO 101.3 - Komunikace  '!F35</f>
        <v>0</v>
      </c>
      <c r="BC99" s="129">
        <f>'SO 101.3 - Komunikace  '!F36</f>
        <v>0</v>
      </c>
      <c r="BD99" s="131">
        <f>'SO 101.3 - Komunikace  '!F37</f>
        <v>0</v>
      </c>
      <c r="BE99" s="7"/>
      <c r="BT99" s="132" t="s">
        <v>84</v>
      </c>
      <c r="BV99" s="132" t="s">
        <v>78</v>
      </c>
      <c r="BW99" s="132" t="s">
        <v>97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80</v>
      </c>
      <c r="B100" s="121"/>
      <c r="C100" s="122"/>
      <c r="D100" s="123" t="s">
        <v>98</v>
      </c>
      <c r="E100" s="123"/>
      <c r="F100" s="123"/>
      <c r="G100" s="123"/>
      <c r="H100" s="123"/>
      <c r="I100" s="124"/>
      <c r="J100" s="123" t="s">
        <v>99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401 - Veřejné osvětlení 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'SO 401 - Veřejné osvětlení '!P120</f>
        <v>0</v>
      </c>
      <c r="AV100" s="129">
        <f>'SO 401 - Veřejné osvětlení '!J33</f>
        <v>0</v>
      </c>
      <c r="AW100" s="129">
        <f>'SO 401 - Veřejné osvětlení '!J34</f>
        <v>0</v>
      </c>
      <c r="AX100" s="129">
        <f>'SO 401 - Veřejné osvětlení '!J35</f>
        <v>0</v>
      </c>
      <c r="AY100" s="129">
        <f>'SO 401 - Veřejné osvětlení '!J36</f>
        <v>0</v>
      </c>
      <c r="AZ100" s="129">
        <f>'SO 401 - Veřejné osvětlení '!F33</f>
        <v>0</v>
      </c>
      <c r="BA100" s="129">
        <f>'SO 401 - Veřejné osvětlení '!F34</f>
        <v>0</v>
      </c>
      <c r="BB100" s="129">
        <f>'SO 401 - Veřejné osvětlení '!F35</f>
        <v>0</v>
      </c>
      <c r="BC100" s="129">
        <f>'SO 401 - Veřejné osvětlení '!F36</f>
        <v>0</v>
      </c>
      <c r="BD100" s="131">
        <f>'SO 401 - Veřejné osvětlení '!F37</f>
        <v>0</v>
      </c>
      <c r="BE100" s="7"/>
      <c r="BT100" s="132" t="s">
        <v>84</v>
      </c>
      <c r="BV100" s="132" t="s">
        <v>78</v>
      </c>
      <c r="BW100" s="132" t="s">
        <v>100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80</v>
      </c>
      <c r="B101" s="121"/>
      <c r="C101" s="122"/>
      <c r="D101" s="123" t="s">
        <v>101</v>
      </c>
      <c r="E101" s="123"/>
      <c r="F101" s="123"/>
      <c r="G101" s="123"/>
      <c r="H101" s="123"/>
      <c r="I101" s="124"/>
      <c r="J101" s="123" t="s">
        <v>102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402 - Metropolitní síť 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33">
        <v>0</v>
      </c>
      <c r="AT101" s="134">
        <f>ROUND(SUM(AV101:AW101),2)</f>
        <v>0</v>
      </c>
      <c r="AU101" s="135">
        <f>'SO 402 - Metropolitní síť '!P126</f>
        <v>0</v>
      </c>
      <c r="AV101" s="134">
        <f>'SO 402 - Metropolitní síť '!J33</f>
        <v>0</v>
      </c>
      <c r="AW101" s="134">
        <f>'SO 402 - Metropolitní síť '!J34</f>
        <v>0</v>
      </c>
      <c r="AX101" s="134">
        <f>'SO 402 - Metropolitní síť '!J35</f>
        <v>0</v>
      </c>
      <c r="AY101" s="134">
        <f>'SO 402 - Metropolitní síť '!J36</f>
        <v>0</v>
      </c>
      <c r="AZ101" s="134">
        <f>'SO 402 - Metropolitní síť '!F33</f>
        <v>0</v>
      </c>
      <c r="BA101" s="134">
        <f>'SO 402 - Metropolitní síť '!F34</f>
        <v>0</v>
      </c>
      <c r="BB101" s="134">
        <f>'SO 402 - Metropolitní síť '!F35</f>
        <v>0</v>
      </c>
      <c r="BC101" s="134">
        <f>'SO 402 - Metropolitní síť '!F36</f>
        <v>0</v>
      </c>
      <c r="BD101" s="136">
        <f>'SO 402 - Metropolitní síť '!F37</f>
        <v>0</v>
      </c>
      <c r="BE101" s="7"/>
      <c r="BT101" s="132" t="s">
        <v>84</v>
      </c>
      <c r="BV101" s="132" t="s">
        <v>78</v>
      </c>
      <c r="BW101" s="132" t="s">
        <v>103</v>
      </c>
      <c r="BX101" s="132" t="s">
        <v>5</v>
      </c>
      <c r="CL101" s="132" t="s">
        <v>1</v>
      </c>
      <c r="CM101" s="132" t="s">
        <v>86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bfTMAagOEULC5Y5srU3CN8AKYYCKVchk4cF4aTQx330OgfhkbQoyvyBhiqMsUhsaGor8ontyIdEfQ0NQphIXXw==" hashValue="oOZsizWiG0FcI4vajcjB3LjVoQIDt+OJD5HWysIFbSMPxLfmtsHKY/ygwvr4STIC0w5BrUcl5x+CwDkwj5RRug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.1 - Vedlejší a ost...'!C2" display="/"/>
    <hyperlink ref="A96" location="'SO 001.2 - Vedlejší a ost...'!C2" display="/"/>
    <hyperlink ref="A97" location="'SO 101.1 - Komunikace  '!C2" display="/"/>
    <hyperlink ref="A98" location="'SO 101.2 - Komunikace '!C2" display="/"/>
    <hyperlink ref="A99" location="'SO 101.3 - Komunikace  '!C2" display="/"/>
    <hyperlink ref="A100" location="'SO 401 - Veřejné osvětlení '!C2" display="/"/>
    <hyperlink ref="A101" location="'SO 402 - Metropolitní síť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ROUND((SUM(BE121:BE135)),  2)</f>
        <v>0</v>
      </c>
      <c r="G33" s="39"/>
      <c r="H33" s="39"/>
      <c r="I33" s="156">
        <v>0.20999999999999999</v>
      </c>
      <c r="J33" s="155">
        <f>ROUND(((SUM(BE121:BE135))*I33),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ROUND((SUM(BF121:BF135)),  2)</f>
        <v>0</v>
      </c>
      <c r="G34" s="39"/>
      <c r="H34" s="39"/>
      <c r="I34" s="156">
        <v>0.12</v>
      </c>
      <c r="J34" s="155">
        <f>ROUND(((SUM(BF121:BF135))*I34),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ROUND((SUM(BH121:BH135)),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ROUND((SUM(BI121:BI135)),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SO 001.1 - Vedlejší a ostatní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VDI Projekt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80"/>
      <c r="C98" s="181"/>
      <c r="D98" s="182" t="s">
        <v>114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/>
    <row r="105" hidden="1"/>
    <row r="106" hidden="1"/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Rekonstrukce ul Foersterova v Přelouči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SO 001.1 - Vedlejší a ostatní náklady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Přelouč</v>
      </c>
      <c r="G115" s="41"/>
      <c r="H115" s="41"/>
      <c r="I115" s="33" t="s">
        <v>22</v>
      </c>
      <c r="J115" s="80" t="str">
        <f>IF(J12="","",J12)</f>
        <v>8. 8. 2024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Přelouč</v>
      </c>
      <c r="G117" s="41"/>
      <c r="H117" s="41"/>
      <c r="I117" s="33" t="s">
        <v>30</v>
      </c>
      <c r="J117" s="37" t="str">
        <f>E21</f>
        <v>M.I.S.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VDI Projekt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119</v>
      </c>
      <c r="D120" s="195" t="s">
        <v>61</v>
      </c>
      <c r="E120" s="195" t="s">
        <v>57</v>
      </c>
      <c r="F120" s="195" t="s">
        <v>58</v>
      </c>
      <c r="G120" s="195" t="s">
        <v>120</v>
      </c>
      <c r="H120" s="195" t="s">
        <v>121</v>
      </c>
      <c r="I120" s="195" t="s">
        <v>122</v>
      </c>
      <c r="J120" s="195" t="s">
        <v>110</v>
      </c>
      <c r="K120" s="196" t="s">
        <v>123</v>
      </c>
      <c r="L120" s="197"/>
      <c r="M120" s="101" t="s">
        <v>1</v>
      </c>
      <c r="N120" s="102" t="s">
        <v>40</v>
      </c>
      <c r="O120" s="102" t="s">
        <v>124</v>
      </c>
      <c r="P120" s="102" t="s">
        <v>125</v>
      </c>
      <c r="Q120" s="102" t="s">
        <v>126</v>
      </c>
      <c r="R120" s="102" t="s">
        <v>127</v>
      </c>
      <c r="S120" s="102" t="s">
        <v>128</v>
      </c>
      <c r="T120" s="103" t="s">
        <v>129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130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P122+P123</f>
        <v>0</v>
      </c>
      <c r="Q121" s="105"/>
      <c r="R121" s="200">
        <f>R122+R123</f>
        <v>0</v>
      </c>
      <c r="S121" s="105"/>
      <c r="T121" s="201">
        <f>T122+T123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112</v>
      </c>
      <c r="BK121" s="202">
        <f>BK122+BK123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131</v>
      </c>
      <c r="F122" s="206" t="s">
        <v>132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v>0</v>
      </c>
      <c r="Q122" s="211"/>
      <c r="R122" s="212">
        <v>0</v>
      </c>
      <c r="S122" s="211"/>
      <c r="T122" s="213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133</v>
      </c>
      <c r="BK122" s="216"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134</v>
      </c>
      <c r="F123" s="206" t="s">
        <v>135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P124+P129+P134</f>
        <v>0</v>
      </c>
      <c r="Q123" s="211"/>
      <c r="R123" s="212">
        <f>R124+R129+R134</f>
        <v>0</v>
      </c>
      <c r="S123" s="211"/>
      <c r="T123" s="213">
        <f>T124+T129+T134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136</v>
      </c>
      <c r="AT123" s="215" t="s">
        <v>75</v>
      </c>
      <c r="AU123" s="215" t="s">
        <v>76</v>
      </c>
      <c r="AY123" s="214" t="s">
        <v>133</v>
      </c>
      <c r="BK123" s="216">
        <f>BK124+BK129+BK134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137</v>
      </c>
      <c r="F124" s="217" t="s">
        <v>138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SUM(P125:P128)</f>
        <v>0</v>
      </c>
      <c r="Q124" s="211"/>
      <c r="R124" s="212">
        <f>SUM(R125:R128)</f>
        <v>0</v>
      </c>
      <c r="S124" s="211"/>
      <c r="T124" s="213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136</v>
      </c>
      <c r="AT124" s="215" t="s">
        <v>75</v>
      </c>
      <c r="AU124" s="215" t="s">
        <v>84</v>
      </c>
      <c r="AY124" s="214" t="s">
        <v>133</v>
      </c>
      <c r="BK124" s="216">
        <f>SUM(BK125:BK128)</f>
        <v>0</v>
      </c>
    </row>
    <row r="125" s="2" customFormat="1" ht="24.15" customHeight="1">
      <c r="A125" s="39"/>
      <c r="B125" s="40"/>
      <c r="C125" s="219" t="s">
        <v>84</v>
      </c>
      <c r="D125" s="219" t="s">
        <v>139</v>
      </c>
      <c r="E125" s="220" t="s">
        <v>140</v>
      </c>
      <c r="F125" s="221" t="s">
        <v>141</v>
      </c>
      <c r="G125" s="222" t="s">
        <v>142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143</v>
      </c>
      <c r="AT125" s="230" t="s">
        <v>139</v>
      </c>
      <c r="AU125" s="230" t="s">
        <v>86</v>
      </c>
      <c r="AY125" s="18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143</v>
      </c>
      <c r="BM125" s="230" t="s">
        <v>144</v>
      </c>
    </row>
    <row r="126" s="2" customFormat="1" ht="21.75" customHeight="1">
      <c r="A126" s="39"/>
      <c r="B126" s="40"/>
      <c r="C126" s="219" t="s">
        <v>86</v>
      </c>
      <c r="D126" s="219" t="s">
        <v>139</v>
      </c>
      <c r="E126" s="220" t="s">
        <v>145</v>
      </c>
      <c r="F126" s="221" t="s">
        <v>146</v>
      </c>
      <c r="G126" s="222" t="s">
        <v>142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143</v>
      </c>
      <c r="AT126" s="230" t="s">
        <v>139</v>
      </c>
      <c r="AU126" s="230" t="s">
        <v>86</v>
      </c>
      <c r="AY126" s="18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143</v>
      </c>
      <c r="BM126" s="230" t="s">
        <v>147</v>
      </c>
    </row>
    <row r="127" s="2" customFormat="1" ht="24.15" customHeight="1">
      <c r="A127" s="39"/>
      <c r="B127" s="40"/>
      <c r="C127" s="219" t="s">
        <v>148</v>
      </c>
      <c r="D127" s="219" t="s">
        <v>139</v>
      </c>
      <c r="E127" s="220" t="s">
        <v>149</v>
      </c>
      <c r="F127" s="221" t="s">
        <v>150</v>
      </c>
      <c r="G127" s="222" t="s">
        <v>151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152</v>
      </c>
      <c r="AT127" s="230" t="s">
        <v>139</v>
      </c>
      <c r="AU127" s="230" t="s">
        <v>86</v>
      </c>
      <c r="AY127" s="18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152</v>
      </c>
      <c r="BM127" s="230" t="s">
        <v>153</v>
      </c>
    </row>
    <row r="128" s="2" customFormat="1" ht="24.15" customHeight="1">
      <c r="A128" s="39"/>
      <c r="B128" s="40"/>
      <c r="C128" s="219" t="s">
        <v>152</v>
      </c>
      <c r="D128" s="219" t="s">
        <v>139</v>
      </c>
      <c r="E128" s="220" t="s">
        <v>154</v>
      </c>
      <c r="F128" s="221" t="s">
        <v>155</v>
      </c>
      <c r="G128" s="222" t="s">
        <v>151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143</v>
      </c>
      <c r="AT128" s="230" t="s">
        <v>139</v>
      </c>
      <c r="AU128" s="230" t="s">
        <v>86</v>
      </c>
      <c r="AY128" s="18" t="s">
        <v>133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143</v>
      </c>
      <c r="BM128" s="230" t="s">
        <v>156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157</v>
      </c>
      <c r="F129" s="217" t="s">
        <v>158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SUM(P130:P133)</f>
        <v>0</v>
      </c>
      <c r="Q129" s="211"/>
      <c r="R129" s="212">
        <f>SUM(R130:R133)</f>
        <v>0</v>
      </c>
      <c r="S129" s="211"/>
      <c r="T129" s="213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136</v>
      </c>
      <c r="AT129" s="215" t="s">
        <v>75</v>
      </c>
      <c r="AU129" s="215" t="s">
        <v>84</v>
      </c>
      <c r="AY129" s="214" t="s">
        <v>133</v>
      </c>
      <c r="BK129" s="216">
        <f>SUM(BK130:BK133)</f>
        <v>0</v>
      </c>
    </row>
    <row r="130" s="2" customFormat="1" ht="49.05" customHeight="1">
      <c r="A130" s="39"/>
      <c r="B130" s="40"/>
      <c r="C130" s="219" t="s">
        <v>136</v>
      </c>
      <c r="D130" s="219" t="s">
        <v>139</v>
      </c>
      <c r="E130" s="220" t="s">
        <v>159</v>
      </c>
      <c r="F130" s="221" t="s">
        <v>160</v>
      </c>
      <c r="G130" s="222" t="s">
        <v>151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139</v>
      </c>
      <c r="AU130" s="230" t="s">
        <v>86</v>
      </c>
      <c r="AY130" s="18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152</v>
      </c>
      <c r="BM130" s="230" t="s">
        <v>161</v>
      </c>
    </row>
    <row r="131" s="13" customFormat="1">
      <c r="A131" s="13"/>
      <c r="B131" s="232"/>
      <c r="C131" s="233"/>
      <c r="D131" s="234" t="s">
        <v>162</v>
      </c>
      <c r="E131" s="235" t="s">
        <v>1</v>
      </c>
      <c r="F131" s="236" t="s">
        <v>163</v>
      </c>
      <c r="G131" s="233"/>
      <c r="H131" s="237">
        <v>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162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133</v>
      </c>
    </row>
    <row r="132" s="2" customFormat="1" ht="66.75" customHeight="1">
      <c r="A132" s="39"/>
      <c r="B132" s="40"/>
      <c r="C132" s="219" t="s">
        <v>164</v>
      </c>
      <c r="D132" s="219" t="s">
        <v>139</v>
      </c>
      <c r="E132" s="220" t="s">
        <v>165</v>
      </c>
      <c r="F132" s="221" t="s">
        <v>166</v>
      </c>
      <c r="G132" s="222" t="s">
        <v>151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139</v>
      </c>
      <c r="AU132" s="230" t="s">
        <v>86</v>
      </c>
      <c r="AY132" s="18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152</v>
      </c>
      <c r="BM132" s="230" t="s">
        <v>167</v>
      </c>
    </row>
    <row r="133" s="13" customFormat="1">
      <c r="A133" s="13"/>
      <c r="B133" s="232"/>
      <c r="C133" s="233"/>
      <c r="D133" s="234" t="s">
        <v>162</v>
      </c>
      <c r="E133" s="235" t="s">
        <v>1</v>
      </c>
      <c r="F133" s="236" t="s">
        <v>168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133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169</v>
      </c>
      <c r="F134" s="217" t="s">
        <v>170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136</v>
      </c>
      <c r="AT134" s="215" t="s">
        <v>75</v>
      </c>
      <c r="AU134" s="215" t="s">
        <v>84</v>
      </c>
      <c r="AY134" s="214" t="s">
        <v>133</v>
      </c>
      <c r="BK134" s="216">
        <f>BK135</f>
        <v>0</v>
      </c>
    </row>
    <row r="135" s="2" customFormat="1" ht="33" customHeight="1">
      <c r="A135" s="39"/>
      <c r="B135" s="40"/>
      <c r="C135" s="219" t="s">
        <v>171</v>
      </c>
      <c r="D135" s="219" t="s">
        <v>139</v>
      </c>
      <c r="E135" s="220" t="s">
        <v>172</v>
      </c>
      <c r="F135" s="221" t="s">
        <v>173</v>
      </c>
      <c r="G135" s="222" t="s">
        <v>174</v>
      </c>
      <c r="H135" s="223">
        <v>12</v>
      </c>
      <c r="I135" s="224"/>
      <c r="J135" s="225">
        <f>ROUND(I135*H135,2)</f>
        <v>0</v>
      </c>
      <c r="K135" s="221" t="s">
        <v>1</v>
      </c>
      <c r="L135" s="45"/>
      <c r="M135" s="244" t="s">
        <v>1</v>
      </c>
      <c r="N135" s="245" t="s">
        <v>41</v>
      </c>
      <c r="O135" s="246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152</v>
      </c>
      <c r="AT135" s="230" t="s">
        <v>139</v>
      </c>
      <c r="AU135" s="230" t="s">
        <v>86</v>
      </c>
      <c r="AY135" s="18" t="s">
        <v>133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152</v>
      </c>
      <c r="BM135" s="230" t="s">
        <v>175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D02Al7WPJGXmambrmSkw0vwDfxxkhKHmz+6jXAVk/BUb2Cc6z0k28G7KG1MiHB3c8lDfjEfBVcdLF3g5uicB9w==" hashValue="MirXroW6/21sRPDLbvVSOZ1s3EAvsjcsuoH5l+4pityg/ZgMhT3wB+tNQ1KEwXJqX11hTKQDskSB5yRTkad/Vw==" algorithmName="SHA-512" password="CC35"/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ROUND((SUM(BE119:BE125)),  2)</f>
        <v>0</v>
      </c>
      <c r="G33" s="39"/>
      <c r="H33" s="39"/>
      <c r="I33" s="156">
        <v>0.20999999999999999</v>
      </c>
      <c r="J33" s="155">
        <f>ROUND(((SUM(BE119:BE125))*I33),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ROUND((SUM(BF119:BF125)),  2)</f>
        <v>0</v>
      </c>
      <c r="G34" s="39"/>
      <c r="H34" s="39"/>
      <c r="I34" s="156">
        <v>0.12</v>
      </c>
      <c r="J34" s="155">
        <f>ROUND(((SUM(BF119:BF125))*I34),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ROUND((SUM(BH119:BH125)),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001.2 -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VDI Projekt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80"/>
      <c r="C98" s="181"/>
      <c r="D98" s="182" t="s">
        <v>114</v>
      </c>
      <c r="E98" s="183"/>
      <c r="F98" s="183"/>
      <c r="G98" s="183"/>
      <c r="H98" s="183"/>
      <c r="I98" s="183"/>
      <c r="J98" s="184">
        <f>J121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86"/>
      <c r="C99" s="187"/>
      <c r="D99" s="188" t="s">
        <v>116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ul Foersterova v Přelouči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001.2 - Vedlejší a ostatní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Přelouč</v>
      </c>
      <c r="G113" s="41"/>
      <c r="H113" s="41"/>
      <c r="I113" s="33" t="s">
        <v>22</v>
      </c>
      <c r="J113" s="80" t="str">
        <f>IF(J12="","",J12)</f>
        <v>8. 8. 2024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Přelouč</v>
      </c>
      <c r="G115" s="41"/>
      <c r="H115" s="41"/>
      <c r="I115" s="33" t="s">
        <v>30</v>
      </c>
      <c r="J115" s="37" t="str">
        <f>E21</f>
        <v>M.I.S. a.s.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VDI Projekt s.r.o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119</v>
      </c>
      <c r="D118" s="195" t="s">
        <v>61</v>
      </c>
      <c r="E118" s="195" t="s">
        <v>57</v>
      </c>
      <c r="F118" s="195" t="s">
        <v>58</v>
      </c>
      <c r="G118" s="195" t="s">
        <v>120</v>
      </c>
      <c r="H118" s="195" t="s">
        <v>121</v>
      </c>
      <c r="I118" s="195" t="s">
        <v>122</v>
      </c>
      <c r="J118" s="195" t="s">
        <v>110</v>
      </c>
      <c r="K118" s="196" t="s">
        <v>123</v>
      </c>
      <c r="L118" s="197"/>
      <c r="M118" s="101" t="s">
        <v>1</v>
      </c>
      <c r="N118" s="102" t="s">
        <v>40</v>
      </c>
      <c r="O118" s="102" t="s">
        <v>124</v>
      </c>
      <c r="P118" s="102" t="s">
        <v>125</v>
      </c>
      <c r="Q118" s="102" t="s">
        <v>126</v>
      </c>
      <c r="R118" s="102" t="s">
        <v>127</v>
      </c>
      <c r="S118" s="102" t="s">
        <v>128</v>
      </c>
      <c r="T118" s="103" t="s">
        <v>129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130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P120+P121</f>
        <v>0</v>
      </c>
      <c r="Q119" s="105"/>
      <c r="R119" s="200">
        <f>R120+R121</f>
        <v>0</v>
      </c>
      <c r="S119" s="105"/>
      <c r="T119" s="201">
        <f>T120+T121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112</v>
      </c>
      <c r="BK119" s="202">
        <f>BK120+BK121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131</v>
      </c>
      <c r="F120" s="206" t="s">
        <v>132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v>0</v>
      </c>
      <c r="Q120" s="211"/>
      <c r="R120" s="212">
        <v>0</v>
      </c>
      <c r="S120" s="211"/>
      <c r="T120" s="213"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133</v>
      </c>
      <c r="BK120" s="216"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134</v>
      </c>
      <c r="F121" s="206" t="s">
        <v>135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136</v>
      </c>
      <c r="AT121" s="215" t="s">
        <v>75</v>
      </c>
      <c r="AU121" s="215" t="s">
        <v>76</v>
      </c>
      <c r="AY121" s="214" t="s">
        <v>133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157</v>
      </c>
      <c r="F122" s="217" t="s">
        <v>158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SUM(P123:P125)</f>
        <v>0</v>
      </c>
      <c r="Q122" s="211"/>
      <c r="R122" s="212">
        <f>SUM(R123:R125)</f>
        <v>0</v>
      </c>
      <c r="S122" s="211"/>
      <c r="T122" s="213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136</v>
      </c>
      <c r="AT122" s="215" t="s">
        <v>75</v>
      </c>
      <c r="AU122" s="215" t="s">
        <v>84</v>
      </c>
      <c r="AY122" s="214" t="s">
        <v>133</v>
      </c>
      <c r="BK122" s="216">
        <f>SUM(BK123:BK125)</f>
        <v>0</v>
      </c>
    </row>
    <row r="123" s="2" customFormat="1" ht="16.5" customHeight="1">
      <c r="A123" s="39"/>
      <c r="B123" s="40"/>
      <c r="C123" s="219" t="s">
        <v>84</v>
      </c>
      <c r="D123" s="219" t="s">
        <v>139</v>
      </c>
      <c r="E123" s="220" t="s">
        <v>177</v>
      </c>
      <c r="F123" s="221" t="s">
        <v>158</v>
      </c>
      <c r="G123" s="222" t="s">
        <v>151</v>
      </c>
      <c r="H123" s="223">
        <v>1</v>
      </c>
      <c r="I123" s="224"/>
      <c r="J123" s="225">
        <f>ROUND(I123*H123,2)</f>
        <v>0</v>
      </c>
      <c r="K123" s="221" t="s">
        <v>178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143</v>
      </c>
      <c r="AT123" s="230" t="s">
        <v>139</v>
      </c>
      <c r="AU123" s="230" t="s">
        <v>86</v>
      </c>
      <c r="AY123" s="18" t="s">
        <v>133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143</v>
      </c>
      <c r="BM123" s="230" t="s">
        <v>179</v>
      </c>
    </row>
    <row r="124" s="2" customFormat="1" ht="16.5" customHeight="1">
      <c r="A124" s="39"/>
      <c r="B124" s="40"/>
      <c r="C124" s="219" t="s">
        <v>86</v>
      </c>
      <c r="D124" s="219" t="s">
        <v>139</v>
      </c>
      <c r="E124" s="220" t="s">
        <v>180</v>
      </c>
      <c r="F124" s="221" t="s">
        <v>181</v>
      </c>
      <c r="G124" s="222" t="s">
        <v>151</v>
      </c>
      <c r="H124" s="223">
        <v>1</v>
      </c>
      <c r="I124" s="224"/>
      <c r="J124" s="225">
        <f>ROUND(I124*H124,2)</f>
        <v>0</v>
      </c>
      <c r="K124" s="221" t="s">
        <v>178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143</v>
      </c>
      <c r="AT124" s="230" t="s">
        <v>139</v>
      </c>
      <c r="AU124" s="230" t="s">
        <v>86</v>
      </c>
      <c r="AY124" s="18" t="s">
        <v>133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143</v>
      </c>
      <c r="BM124" s="230" t="s">
        <v>182</v>
      </c>
    </row>
    <row r="125" s="2" customFormat="1" ht="16.5" customHeight="1">
      <c r="A125" s="39"/>
      <c r="B125" s="40"/>
      <c r="C125" s="219" t="s">
        <v>148</v>
      </c>
      <c r="D125" s="219" t="s">
        <v>139</v>
      </c>
      <c r="E125" s="220" t="s">
        <v>183</v>
      </c>
      <c r="F125" s="221" t="s">
        <v>184</v>
      </c>
      <c r="G125" s="222" t="s">
        <v>151</v>
      </c>
      <c r="H125" s="223">
        <v>1</v>
      </c>
      <c r="I125" s="224"/>
      <c r="J125" s="225">
        <f>ROUND(I125*H125,2)</f>
        <v>0</v>
      </c>
      <c r="K125" s="221" t="s">
        <v>178</v>
      </c>
      <c r="L125" s="45"/>
      <c r="M125" s="244" t="s">
        <v>1</v>
      </c>
      <c r="N125" s="245" t="s">
        <v>41</v>
      </c>
      <c r="O125" s="246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143</v>
      </c>
      <c r="AT125" s="230" t="s">
        <v>139</v>
      </c>
      <c r="AU125" s="230" t="s">
        <v>86</v>
      </c>
      <c r="AY125" s="18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143</v>
      </c>
      <c r="BM125" s="230" t="s">
        <v>185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cBhAEw0bxQ5hlmVGMTLP82n8As3g8ahEPQMHZjWTlO6XCp7bB+a9xieVa8YktIxv/wSWVYEtVLU7W9OF0bmsGw==" hashValue="QPo4tswHv603PW30RyRl5fju4FX+pJTD2GmvH4xSpRsPQjXgA7+Bf/79fv7XfrUHeRZ+yjID6LmFXMvAhvdwHQ==" algorithmName="SHA-512" password="CC35"/>
  <autoFilter ref="C118:K12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ROUND((SUM(BE127:BE460)),  2)</f>
        <v>0</v>
      </c>
      <c r="G33" s="39"/>
      <c r="H33" s="39"/>
      <c r="I33" s="156">
        <v>0.20999999999999999</v>
      </c>
      <c r="J33" s="155">
        <f>ROUND(((SUM(BE127:BE460))*I33),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ROUND((SUM(BF127:BF460)),  2)</f>
        <v>0</v>
      </c>
      <c r="G34" s="39"/>
      <c r="H34" s="39"/>
      <c r="I34" s="156">
        <v>0.12</v>
      </c>
      <c r="J34" s="155">
        <f>ROUND(((SUM(BF127:BF460))*I34),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ROUND((SUM(BG127:BG460)),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ROUND((SUM(BH127:BH460)),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ROUND((SUM(BI127:BI460)),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SO 101.1 - Komunikace 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VDI Projekt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187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188</v>
      </c>
      <c r="E99" s="189"/>
      <c r="F99" s="189"/>
      <c r="G99" s="189"/>
      <c r="H99" s="189"/>
      <c r="I99" s="189"/>
      <c r="J99" s="190">
        <f>J256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189</v>
      </c>
      <c r="E100" s="189"/>
      <c r="F100" s="189"/>
      <c r="G100" s="189"/>
      <c r="H100" s="189"/>
      <c r="I100" s="189"/>
      <c r="J100" s="190">
        <f>J266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190</v>
      </c>
      <c r="E101" s="189"/>
      <c r="F101" s="189"/>
      <c r="G101" s="189"/>
      <c r="H101" s="189"/>
      <c r="I101" s="189"/>
      <c r="J101" s="190">
        <f>J269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191</v>
      </c>
      <c r="E102" s="189"/>
      <c r="F102" s="189"/>
      <c r="G102" s="189"/>
      <c r="H102" s="189"/>
      <c r="I102" s="189"/>
      <c r="J102" s="190">
        <f>J337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192</v>
      </c>
      <c r="E103" s="189"/>
      <c r="F103" s="189"/>
      <c r="G103" s="189"/>
      <c r="H103" s="189"/>
      <c r="I103" s="189"/>
      <c r="J103" s="190">
        <f>J381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193</v>
      </c>
      <c r="E104" s="189"/>
      <c r="F104" s="189"/>
      <c r="G104" s="189"/>
      <c r="H104" s="189"/>
      <c r="I104" s="189"/>
      <c r="J104" s="190">
        <f>J411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194</v>
      </c>
      <c r="E105" s="189"/>
      <c r="F105" s="189"/>
      <c r="G105" s="189"/>
      <c r="H105" s="189"/>
      <c r="I105" s="189"/>
      <c r="J105" s="190">
        <f>J455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195</v>
      </c>
      <c r="E106" s="183"/>
      <c r="F106" s="183"/>
      <c r="G106" s="183"/>
      <c r="H106" s="183"/>
      <c r="I106" s="183"/>
      <c r="J106" s="184">
        <f>J457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6"/>
      <c r="C107" s="187"/>
      <c r="D107" s="188" t="s">
        <v>196</v>
      </c>
      <c r="E107" s="189"/>
      <c r="F107" s="189"/>
      <c r="G107" s="189"/>
      <c r="H107" s="189"/>
      <c r="I107" s="189"/>
      <c r="J107" s="190">
        <f>J458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Rekonstrukce ul Foersterova v Přelouči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 xml:space="preserve">SO 101.1 - Komunikace  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Přelouč</v>
      </c>
      <c r="G121" s="41"/>
      <c r="H121" s="41"/>
      <c r="I121" s="33" t="s">
        <v>22</v>
      </c>
      <c r="J121" s="80" t="str">
        <f>IF(J12="","",J12)</f>
        <v>8. 8. 2024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Město Přelouč</v>
      </c>
      <c r="G123" s="41"/>
      <c r="H123" s="41"/>
      <c r="I123" s="33" t="s">
        <v>30</v>
      </c>
      <c r="J123" s="37" t="str">
        <f>E21</f>
        <v>M.I.S. a.s.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VDI Projekt s.r.o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119</v>
      </c>
      <c r="D126" s="195" t="s">
        <v>61</v>
      </c>
      <c r="E126" s="195" t="s">
        <v>57</v>
      </c>
      <c r="F126" s="195" t="s">
        <v>58</v>
      </c>
      <c r="G126" s="195" t="s">
        <v>120</v>
      </c>
      <c r="H126" s="195" t="s">
        <v>121</v>
      </c>
      <c r="I126" s="195" t="s">
        <v>122</v>
      </c>
      <c r="J126" s="195" t="s">
        <v>110</v>
      </c>
      <c r="K126" s="196" t="s">
        <v>123</v>
      </c>
      <c r="L126" s="197"/>
      <c r="M126" s="101" t="s">
        <v>1</v>
      </c>
      <c r="N126" s="102" t="s">
        <v>40</v>
      </c>
      <c r="O126" s="102" t="s">
        <v>124</v>
      </c>
      <c r="P126" s="102" t="s">
        <v>125</v>
      </c>
      <c r="Q126" s="102" t="s">
        <v>126</v>
      </c>
      <c r="R126" s="102" t="s">
        <v>127</v>
      </c>
      <c r="S126" s="102" t="s">
        <v>128</v>
      </c>
      <c r="T126" s="103" t="s">
        <v>129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130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P128+P457</f>
        <v>0</v>
      </c>
      <c r="Q127" s="105"/>
      <c r="R127" s="200">
        <f>R128+R457</f>
        <v>905.89996569000016</v>
      </c>
      <c r="S127" s="105"/>
      <c r="T127" s="201">
        <f>T128+T457</f>
        <v>1333.1307499999998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112</v>
      </c>
      <c r="BK127" s="202">
        <f>BK128+BK457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131</v>
      </c>
      <c r="F128" s="206" t="s">
        <v>132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P129+P256+P266+P269+P337+P381+P411+P455</f>
        <v>0</v>
      </c>
      <c r="Q128" s="211"/>
      <c r="R128" s="212">
        <f>R129+R256+R266+R269+R337+R381+R411+R455</f>
        <v>905.67996569000013</v>
      </c>
      <c r="S128" s="211"/>
      <c r="T128" s="213">
        <f>T129+T256+T266+T269+T337+T381+T411+T455</f>
        <v>1333.1307499999998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133</v>
      </c>
      <c r="BK128" s="216">
        <f>BK129+BK256+BK266+BK269+BK337+BK381+BK411+BK455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197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SUM(P130:P255)</f>
        <v>0</v>
      </c>
      <c r="Q129" s="211"/>
      <c r="R129" s="212">
        <f>SUM(R130:R255)</f>
        <v>303.22021000000001</v>
      </c>
      <c r="S129" s="211"/>
      <c r="T129" s="213">
        <f>SUM(T130:T255)</f>
        <v>1332.9587499999998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133</v>
      </c>
      <c r="BK129" s="216">
        <f>SUM(BK130:BK255)</f>
        <v>0</v>
      </c>
    </row>
    <row r="130" s="2" customFormat="1" ht="24.15" customHeight="1">
      <c r="A130" s="39"/>
      <c r="B130" s="40"/>
      <c r="C130" s="219" t="s">
        <v>84</v>
      </c>
      <c r="D130" s="219" t="s">
        <v>139</v>
      </c>
      <c r="E130" s="220" t="s">
        <v>198</v>
      </c>
      <c r="F130" s="221" t="s">
        <v>199</v>
      </c>
      <c r="G130" s="222" t="s">
        <v>200</v>
      </c>
      <c r="H130" s="223">
        <v>1006.11</v>
      </c>
      <c r="I130" s="224"/>
      <c r="J130" s="225">
        <f>ROUND(I130*H130,2)</f>
        <v>0</v>
      </c>
      <c r="K130" s="221" t="s">
        <v>178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0.255</v>
      </c>
      <c r="T130" s="229">
        <f>S130*H130</f>
        <v>256.55804999999998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139</v>
      </c>
      <c r="AU130" s="230" t="s">
        <v>86</v>
      </c>
      <c r="AY130" s="18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152</v>
      </c>
      <c r="BM130" s="230" t="s">
        <v>201</v>
      </c>
    </row>
    <row r="131" s="14" customFormat="1">
      <c r="A131" s="14"/>
      <c r="B131" s="249"/>
      <c r="C131" s="250"/>
      <c r="D131" s="234" t="s">
        <v>162</v>
      </c>
      <c r="E131" s="251" t="s">
        <v>1</v>
      </c>
      <c r="F131" s="252" t="s">
        <v>202</v>
      </c>
      <c r="G131" s="250"/>
      <c r="H131" s="251" t="s">
        <v>1</v>
      </c>
      <c r="I131" s="253"/>
      <c r="J131" s="250"/>
      <c r="K131" s="250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162</v>
      </c>
      <c r="AU131" s="258" t="s">
        <v>86</v>
      </c>
      <c r="AV131" s="14" t="s">
        <v>84</v>
      </c>
      <c r="AW131" s="14" t="s">
        <v>32</v>
      </c>
      <c r="AX131" s="14" t="s">
        <v>76</v>
      </c>
      <c r="AY131" s="258" t="s">
        <v>133</v>
      </c>
    </row>
    <row r="132" s="14" customFormat="1">
      <c r="A132" s="14"/>
      <c r="B132" s="249"/>
      <c r="C132" s="250"/>
      <c r="D132" s="234" t="s">
        <v>162</v>
      </c>
      <c r="E132" s="251" t="s">
        <v>1</v>
      </c>
      <c r="F132" s="252" t="s">
        <v>203</v>
      </c>
      <c r="G132" s="250"/>
      <c r="H132" s="251" t="s">
        <v>1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162</v>
      </c>
      <c r="AU132" s="258" t="s">
        <v>86</v>
      </c>
      <c r="AV132" s="14" t="s">
        <v>84</v>
      </c>
      <c r="AW132" s="14" t="s">
        <v>32</v>
      </c>
      <c r="AX132" s="14" t="s">
        <v>76</v>
      </c>
      <c r="AY132" s="258" t="s">
        <v>133</v>
      </c>
    </row>
    <row r="133" s="13" customFormat="1">
      <c r="A133" s="13"/>
      <c r="B133" s="232"/>
      <c r="C133" s="233"/>
      <c r="D133" s="234" t="s">
        <v>162</v>
      </c>
      <c r="E133" s="235" t="s">
        <v>1</v>
      </c>
      <c r="F133" s="236" t="s">
        <v>204</v>
      </c>
      <c r="G133" s="233"/>
      <c r="H133" s="237">
        <v>172.80000000000001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86</v>
      </c>
      <c r="AV133" s="13" t="s">
        <v>86</v>
      </c>
      <c r="AW133" s="13" t="s">
        <v>32</v>
      </c>
      <c r="AX133" s="13" t="s">
        <v>76</v>
      </c>
      <c r="AY133" s="243" t="s">
        <v>133</v>
      </c>
    </row>
    <row r="134" s="13" customFormat="1">
      <c r="A134" s="13"/>
      <c r="B134" s="232"/>
      <c r="C134" s="233"/>
      <c r="D134" s="234" t="s">
        <v>162</v>
      </c>
      <c r="E134" s="235" t="s">
        <v>1</v>
      </c>
      <c r="F134" s="236" t="s">
        <v>205</v>
      </c>
      <c r="G134" s="233"/>
      <c r="H134" s="237">
        <v>154.69999999999999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162</v>
      </c>
      <c r="AU134" s="243" t="s">
        <v>86</v>
      </c>
      <c r="AV134" s="13" t="s">
        <v>86</v>
      </c>
      <c r="AW134" s="13" t="s">
        <v>32</v>
      </c>
      <c r="AX134" s="13" t="s">
        <v>76</v>
      </c>
      <c r="AY134" s="243" t="s">
        <v>133</v>
      </c>
    </row>
    <row r="135" s="14" customFormat="1">
      <c r="A135" s="14"/>
      <c r="B135" s="249"/>
      <c r="C135" s="250"/>
      <c r="D135" s="234" t="s">
        <v>162</v>
      </c>
      <c r="E135" s="251" t="s">
        <v>1</v>
      </c>
      <c r="F135" s="252" t="s">
        <v>206</v>
      </c>
      <c r="G135" s="250"/>
      <c r="H135" s="251" t="s">
        <v>1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162</v>
      </c>
      <c r="AU135" s="258" t="s">
        <v>86</v>
      </c>
      <c r="AV135" s="14" t="s">
        <v>84</v>
      </c>
      <c r="AW135" s="14" t="s">
        <v>32</v>
      </c>
      <c r="AX135" s="14" t="s">
        <v>76</v>
      </c>
      <c r="AY135" s="258" t="s">
        <v>133</v>
      </c>
    </row>
    <row r="136" s="13" customFormat="1">
      <c r="A136" s="13"/>
      <c r="B136" s="232"/>
      <c r="C136" s="233"/>
      <c r="D136" s="234" t="s">
        <v>162</v>
      </c>
      <c r="E136" s="235" t="s">
        <v>1</v>
      </c>
      <c r="F136" s="236" t="s">
        <v>207</v>
      </c>
      <c r="G136" s="233"/>
      <c r="H136" s="237">
        <v>208.08000000000001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86</v>
      </c>
      <c r="AV136" s="13" t="s">
        <v>86</v>
      </c>
      <c r="AW136" s="13" t="s">
        <v>32</v>
      </c>
      <c r="AX136" s="13" t="s">
        <v>76</v>
      </c>
      <c r="AY136" s="243" t="s">
        <v>133</v>
      </c>
    </row>
    <row r="137" s="13" customFormat="1">
      <c r="A137" s="13"/>
      <c r="B137" s="232"/>
      <c r="C137" s="233"/>
      <c r="D137" s="234" t="s">
        <v>162</v>
      </c>
      <c r="E137" s="235" t="s">
        <v>1</v>
      </c>
      <c r="F137" s="236" t="s">
        <v>208</v>
      </c>
      <c r="G137" s="233"/>
      <c r="H137" s="237">
        <v>191.52000000000001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162</v>
      </c>
      <c r="AU137" s="243" t="s">
        <v>86</v>
      </c>
      <c r="AV137" s="13" t="s">
        <v>86</v>
      </c>
      <c r="AW137" s="13" t="s">
        <v>32</v>
      </c>
      <c r="AX137" s="13" t="s">
        <v>76</v>
      </c>
      <c r="AY137" s="243" t="s">
        <v>133</v>
      </c>
    </row>
    <row r="138" s="14" customFormat="1">
      <c r="A138" s="14"/>
      <c r="B138" s="249"/>
      <c r="C138" s="250"/>
      <c r="D138" s="234" t="s">
        <v>162</v>
      </c>
      <c r="E138" s="251" t="s">
        <v>1</v>
      </c>
      <c r="F138" s="252" t="s">
        <v>209</v>
      </c>
      <c r="G138" s="250"/>
      <c r="H138" s="251" t="s">
        <v>1</v>
      </c>
      <c r="I138" s="253"/>
      <c r="J138" s="250"/>
      <c r="K138" s="250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162</v>
      </c>
      <c r="AU138" s="258" t="s">
        <v>86</v>
      </c>
      <c r="AV138" s="14" t="s">
        <v>84</v>
      </c>
      <c r="AW138" s="14" t="s">
        <v>32</v>
      </c>
      <c r="AX138" s="14" t="s">
        <v>76</v>
      </c>
      <c r="AY138" s="258" t="s">
        <v>133</v>
      </c>
    </row>
    <row r="139" s="13" customFormat="1">
      <c r="A139" s="13"/>
      <c r="B139" s="232"/>
      <c r="C139" s="233"/>
      <c r="D139" s="234" t="s">
        <v>162</v>
      </c>
      <c r="E139" s="235" t="s">
        <v>1</v>
      </c>
      <c r="F139" s="236" t="s">
        <v>210</v>
      </c>
      <c r="G139" s="233"/>
      <c r="H139" s="237">
        <v>134.63999999999999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86</v>
      </c>
      <c r="AV139" s="13" t="s">
        <v>86</v>
      </c>
      <c r="AW139" s="13" t="s">
        <v>32</v>
      </c>
      <c r="AX139" s="13" t="s">
        <v>76</v>
      </c>
      <c r="AY139" s="243" t="s">
        <v>133</v>
      </c>
    </row>
    <row r="140" s="13" customFormat="1">
      <c r="A140" s="13"/>
      <c r="B140" s="232"/>
      <c r="C140" s="233"/>
      <c r="D140" s="234" t="s">
        <v>162</v>
      </c>
      <c r="E140" s="235" t="s">
        <v>1</v>
      </c>
      <c r="F140" s="236" t="s">
        <v>211</v>
      </c>
      <c r="G140" s="233"/>
      <c r="H140" s="237">
        <v>144.37000000000001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133</v>
      </c>
    </row>
    <row r="141" s="15" customFormat="1">
      <c r="A141" s="15"/>
      <c r="B141" s="259"/>
      <c r="C141" s="260"/>
      <c r="D141" s="234" t="s">
        <v>162</v>
      </c>
      <c r="E141" s="261" t="s">
        <v>1</v>
      </c>
      <c r="F141" s="262" t="s">
        <v>212</v>
      </c>
      <c r="G141" s="260"/>
      <c r="H141" s="263">
        <v>1006.11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162</v>
      </c>
      <c r="AU141" s="269" t="s">
        <v>86</v>
      </c>
      <c r="AV141" s="15" t="s">
        <v>152</v>
      </c>
      <c r="AW141" s="15" t="s">
        <v>32</v>
      </c>
      <c r="AX141" s="15" t="s">
        <v>84</v>
      </c>
      <c r="AY141" s="269" t="s">
        <v>133</v>
      </c>
    </row>
    <row r="142" s="2" customFormat="1" ht="24.15" customHeight="1">
      <c r="A142" s="39"/>
      <c r="B142" s="40"/>
      <c r="C142" s="219" t="s">
        <v>86</v>
      </c>
      <c r="D142" s="219" t="s">
        <v>139</v>
      </c>
      <c r="E142" s="220" t="s">
        <v>213</v>
      </c>
      <c r="F142" s="221" t="s">
        <v>214</v>
      </c>
      <c r="G142" s="222" t="s">
        <v>200</v>
      </c>
      <c r="H142" s="223">
        <v>47.799999999999997</v>
      </c>
      <c r="I142" s="224"/>
      <c r="J142" s="225">
        <f>ROUND(I142*H142,2)</f>
        <v>0</v>
      </c>
      <c r="K142" s="221" t="s">
        <v>178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0.26000000000000001</v>
      </c>
      <c r="T142" s="229">
        <f>S142*H142</f>
        <v>12.427999999999999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152</v>
      </c>
      <c r="AT142" s="230" t="s">
        <v>139</v>
      </c>
      <c r="AU142" s="230" t="s">
        <v>86</v>
      </c>
      <c r="AY142" s="18" t="s">
        <v>133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152</v>
      </c>
      <c r="BM142" s="230" t="s">
        <v>215</v>
      </c>
    </row>
    <row r="143" s="13" customFormat="1">
      <c r="A143" s="13"/>
      <c r="B143" s="232"/>
      <c r="C143" s="233"/>
      <c r="D143" s="234" t="s">
        <v>162</v>
      </c>
      <c r="E143" s="235" t="s">
        <v>1</v>
      </c>
      <c r="F143" s="236" t="s">
        <v>216</v>
      </c>
      <c r="G143" s="233"/>
      <c r="H143" s="237">
        <v>21.399999999999999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162</v>
      </c>
      <c r="AU143" s="243" t="s">
        <v>86</v>
      </c>
      <c r="AV143" s="13" t="s">
        <v>86</v>
      </c>
      <c r="AW143" s="13" t="s">
        <v>32</v>
      </c>
      <c r="AX143" s="13" t="s">
        <v>76</v>
      </c>
      <c r="AY143" s="243" t="s">
        <v>133</v>
      </c>
    </row>
    <row r="144" s="13" customFormat="1">
      <c r="A144" s="13"/>
      <c r="B144" s="232"/>
      <c r="C144" s="233"/>
      <c r="D144" s="234" t="s">
        <v>162</v>
      </c>
      <c r="E144" s="235" t="s">
        <v>1</v>
      </c>
      <c r="F144" s="236" t="s">
        <v>217</v>
      </c>
      <c r="G144" s="233"/>
      <c r="H144" s="237">
        <v>26.399999999999999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162</v>
      </c>
      <c r="AU144" s="243" t="s">
        <v>86</v>
      </c>
      <c r="AV144" s="13" t="s">
        <v>86</v>
      </c>
      <c r="AW144" s="13" t="s">
        <v>32</v>
      </c>
      <c r="AX144" s="13" t="s">
        <v>76</v>
      </c>
      <c r="AY144" s="243" t="s">
        <v>133</v>
      </c>
    </row>
    <row r="145" s="15" customFormat="1">
      <c r="A145" s="15"/>
      <c r="B145" s="259"/>
      <c r="C145" s="260"/>
      <c r="D145" s="234" t="s">
        <v>162</v>
      </c>
      <c r="E145" s="261" t="s">
        <v>1</v>
      </c>
      <c r="F145" s="262" t="s">
        <v>212</v>
      </c>
      <c r="G145" s="260"/>
      <c r="H145" s="263">
        <v>47.799999999999997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9" t="s">
        <v>162</v>
      </c>
      <c r="AU145" s="269" t="s">
        <v>86</v>
      </c>
      <c r="AV145" s="15" t="s">
        <v>152</v>
      </c>
      <c r="AW145" s="15" t="s">
        <v>32</v>
      </c>
      <c r="AX145" s="15" t="s">
        <v>84</v>
      </c>
      <c r="AY145" s="269" t="s">
        <v>133</v>
      </c>
    </row>
    <row r="146" s="2" customFormat="1" ht="24.15" customHeight="1">
      <c r="A146" s="39"/>
      <c r="B146" s="40"/>
      <c r="C146" s="219" t="s">
        <v>148</v>
      </c>
      <c r="D146" s="219" t="s">
        <v>139</v>
      </c>
      <c r="E146" s="220" t="s">
        <v>218</v>
      </c>
      <c r="F146" s="221" t="s">
        <v>219</v>
      </c>
      <c r="G146" s="222" t="s">
        <v>200</v>
      </c>
      <c r="H146" s="223">
        <v>127.05</v>
      </c>
      <c r="I146" s="224"/>
      <c r="J146" s="225">
        <f>ROUND(I146*H146,2)</f>
        <v>0</v>
      </c>
      <c r="K146" s="221" t="s">
        <v>178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0.32000000000000001</v>
      </c>
      <c r="T146" s="229">
        <f>S146*H146</f>
        <v>40.655999999999999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152</v>
      </c>
      <c r="AT146" s="230" t="s">
        <v>139</v>
      </c>
      <c r="AU146" s="230" t="s">
        <v>86</v>
      </c>
      <c r="AY146" s="18" t="s">
        <v>133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152</v>
      </c>
      <c r="BM146" s="230" t="s">
        <v>220</v>
      </c>
    </row>
    <row r="147" s="13" customFormat="1">
      <c r="A147" s="13"/>
      <c r="B147" s="232"/>
      <c r="C147" s="233"/>
      <c r="D147" s="234" t="s">
        <v>162</v>
      </c>
      <c r="E147" s="235" t="s">
        <v>1</v>
      </c>
      <c r="F147" s="236" t="s">
        <v>221</v>
      </c>
      <c r="G147" s="233"/>
      <c r="H147" s="237">
        <v>58.5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162</v>
      </c>
      <c r="AU147" s="243" t="s">
        <v>86</v>
      </c>
      <c r="AV147" s="13" t="s">
        <v>86</v>
      </c>
      <c r="AW147" s="13" t="s">
        <v>32</v>
      </c>
      <c r="AX147" s="13" t="s">
        <v>76</v>
      </c>
      <c r="AY147" s="243" t="s">
        <v>133</v>
      </c>
    </row>
    <row r="148" s="13" customFormat="1">
      <c r="A148" s="13"/>
      <c r="B148" s="232"/>
      <c r="C148" s="233"/>
      <c r="D148" s="234" t="s">
        <v>162</v>
      </c>
      <c r="E148" s="235" t="s">
        <v>1</v>
      </c>
      <c r="F148" s="236" t="s">
        <v>222</v>
      </c>
      <c r="G148" s="233"/>
      <c r="H148" s="237">
        <v>68.549999999999997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133</v>
      </c>
    </row>
    <row r="149" s="15" customFormat="1">
      <c r="A149" s="15"/>
      <c r="B149" s="259"/>
      <c r="C149" s="260"/>
      <c r="D149" s="234" t="s">
        <v>162</v>
      </c>
      <c r="E149" s="261" t="s">
        <v>1</v>
      </c>
      <c r="F149" s="262" t="s">
        <v>212</v>
      </c>
      <c r="G149" s="260"/>
      <c r="H149" s="263">
        <v>127.05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9" t="s">
        <v>162</v>
      </c>
      <c r="AU149" s="269" t="s">
        <v>86</v>
      </c>
      <c r="AV149" s="15" t="s">
        <v>152</v>
      </c>
      <c r="AW149" s="15" t="s">
        <v>32</v>
      </c>
      <c r="AX149" s="15" t="s">
        <v>84</v>
      </c>
      <c r="AY149" s="269" t="s">
        <v>133</v>
      </c>
    </row>
    <row r="150" s="2" customFormat="1" ht="24.15" customHeight="1">
      <c r="A150" s="39"/>
      <c r="B150" s="40"/>
      <c r="C150" s="219" t="s">
        <v>152</v>
      </c>
      <c r="D150" s="219" t="s">
        <v>139</v>
      </c>
      <c r="E150" s="220" t="s">
        <v>223</v>
      </c>
      <c r="F150" s="221" t="s">
        <v>224</v>
      </c>
      <c r="G150" s="222" t="s">
        <v>200</v>
      </c>
      <c r="H150" s="223">
        <v>1367.23</v>
      </c>
      <c r="I150" s="224"/>
      <c r="J150" s="225">
        <f>ROUND(I150*H150,2)</f>
        <v>0</v>
      </c>
      <c r="K150" s="221" t="s">
        <v>178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0.28999999999999998</v>
      </c>
      <c r="T150" s="229">
        <f>S150*H150</f>
        <v>396.49669999999998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152</v>
      </c>
      <c r="AT150" s="230" t="s">
        <v>139</v>
      </c>
      <c r="AU150" s="230" t="s">
        <v>86</v>
      </c>
      <c r="AY150" s="18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152</v>
      </c>
      <c r="BM150" s="230" t="s">
        <v>225</v>
      </c>
    </row>
    <row r="151" s="13" customFormat="1">
      <c r="A151" s="13"/>
      <c r="B151" s="232"/>
      <c r="C151" s="233"/>
      <c r="D151" s="234" t="s">
        <v>162</v>
      </c>
      <c r="E151" s="235" t="s">
        <v>1</v>
      </c>
      <c r="F151" s="236" t="s">
        <v>226</v>
      </c>
      <c r="G151" s="233"/>
      <c r="H151" s="237">
        <v>1190.5699999999999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86</v>
      </c>
      <c r="AV151" s="13" t="s">
        <v>86</v>
      </c>
      <c r="AW151" s="13" t="s">
        <v>32</v>
      </c>
      <c r="AX151" s="13" t="s">
        <v>76</v>
      </c>
      <c r="AY151" s="243" t="s">
        <v>133</v>
      </c>
    </row>
    <row r="152" s="13" customFormat="1">
      <c r="A152" s="13"/>
      <c r="B152" s="232"/>
      <c r="C152" s="233"/>
      <c r="D152" s="234" t="s">
        <v>162</v>
      </c>
      <c r="E152" s="235" t="s">
        <v>1</v>
      </c>
      <c r="F152" s="236" t="s">
        <v>227</v>
      </c>
      <c r="G152" s="233"/>
      <c r="H152" s="237">
        <v>176.66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86</v>
      </c>
      <c r="AV152" s="13" t="s">
        <v>86</v>
      </c>
      <c r="AW152" s="13" t="s">
        <v>32</v>
      </c>
      <c r="AX152" s="13" t="s">
        <v>76</v>
      </c>
      <c r="AY152" s="243" t="s">
        <v>133</v>
      </c>
    </row>
    <row r="153" s="15" customFormat="1">
      <c r="A153" s="15"/>
      <c r="B153" s="259"/>
      <c r="C153" s="260"/>
      <c r="D153" s="234" t="s">
        <v>162</v>
      </c>
      <c r="E153" s="261" t="s">
        <v>1</v>
      </c>
      <c r="F153" s="262" t="s">
        <v>212</v>
      </c>
      <c r="G153" s="260"/>
      <c r="H153" s="263">
        <v>1367.23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9" t="s">
        <v>162</v>
      </c>
      <c r="AU153" s="269" t="s">
        <v>86</v>
      </c>
      <c r="AV153" s="15" t="s">
        <v>152</v>
      </c>
      <c r="AW153" s="15" t="s">
        <v>32</v>
      </c>
      <c r="AX153" s="15" t="s">
        <v>84</v>
      </c>
      <c r="AY153" s="269" t="s">
        <v>133</v>
      </c>
    </row>
    <row r="154" s="2" customFormat="1" ht="24.15" customHeight="1">
      <c r="A154" s="39"/>
      <c r="B154" s="40"/>
      <c r="C154" s="219" t="s">
        <v>136</v>
      </c>
      <c r="D154" s="219" t="s">
        <v>139</v>
      </c>
      <c r="E154" s="220" t="s">
        <v>228</v>
      </c>
      <c r="F154" s="221" t="s">
        <v>229</v>
      </c>
      <c r="G154" s="222" t="s">
        <v>200</v>
      </c>
      <c r="H154" s="223">
        <v>284.10000000000002</v>
      </c>
      <c r="I154" s="224"/>
      <c r="J154" s="225">
        <f>ROUND(I154*H154,2)</f>
        <v>0</v>
      </c>
      <c r="K154" s="221" t="s">
        <v>178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0.44</v>
      </c>
      <c r="T154" s="229">
        <f>S154*H154</f>
        <v>125.00400000000001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152</v>
      </c>
      <c r="AT154" s="230" t="s">
        <v>139</v>
      </c>
      <c r="AU154" s="230" t="s">
        <v>86</v>
      </c>
      <c r="AY154" s="18" t="s">
        <v>133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152</v>
      </c>
      <c r="BM154" s="230" t="s">
        <v>230</v>
      </c>
    </row>
    <row r="155" s="13" customFormat="1">
      <c r="A155" s="13"/>
      <c r="B155" s="232"/>
      <c r="C155" s="233"/>
      <c r="D155" s="234" t="s">
        <v>162</v>
      </c>
      <c r="E155" s="235" t="s">
        <v>1</v>
      </c>
      <c r="F155" s="236" t="s">
        <v>231</v>
      </c>
      <c r="G155" s="233"/>
      <c r="H155" s="237">
        <v>126.3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133</v>
      </c>
    </row>
    <row r="156" s="13" customFormat="1">
      <c r="A156" s="13"/>
      <c r="B156" s="232"/>
      <c r="C156" s="233"/>
      <c r="D156" s="234" t="s">
        <v>162</v>
      </c>
      <c r="E156" s="235" t="s">
        <v>1</v>
      </c>
      <c r="F156" s="236" t="s">
        <v>232</v>
      </c>
      <c r="G156" s="233"/>
      <c r="H156" s="237">
        <v>132.30000000000001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162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133</v>
      </c>
    </row>
    <row r="157" s="13" customFormat="1">
      <c r="A157" s="13"/>
      <c r="B157" s="232"/>
      <c r="C157" s="233"/>
      <c r="D157" s="234" t="s">
        <v>162</v>
      </c>
      <c r="E157" s="235" t="s">
        <v>1</v>
      </c>
      <c r="F157" s="236" t="s">
        <v>233</v>
      </c>
      <c r="G157" s="233"/>
      <c r="H157" s="237">
        <v>25.5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133</v>
      </c>
    </row>
    <row r="158" s="15" customFormat="1">
      <c r="A158" s="15"/>
      <c r="B158" s="259"/>
      <c r="C158" s="260"/>
      <c r="D158" s="234" t="s">
        <v>162</v>
      </c>
      <c r="E158" s="261" t="s">
        <v>1</v>
      </c>
      <c r="F158" s="262" t="s">
        <v>212</v>
      </c>
      <c r="G158" s="260"/>
      <c r="H158" s="263">
        <v>284.10000000000002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162</v>
      </c>
      <c r="AU158" s="269" t="s">
        <v>86</v>
      </c>
      <c r="AV158" s="15" t="s">
        <v>152</v>
      </c>
      <c r="AW158" s="15" t="s">
        <v>32</v>
      </c>
      <c r="AX158" s="15" t="s">
        <v>84</v>
      </c>
      <c r="AY158" s="269" t="s">
        <v>133</v>
      </c>
    </row>
    <row r="159" s="2" customFormat="1" ht="24.15" customHeight="1">
      <c r="A159" s="39"/>
      <c r="B159" s="40"/>
      <c r="C159" s="219" t="s">
        <v>164</v>
      </c>
      <c r="D159" s="219" t="s">
        <v>139</v>
      </c>
      <c r="E159" s="220" t="s">
        <v>234</v>
      </c>
      <c r="F159" s="221" t="s">
        <v>235</v>
      </c>
      <c r="G159" s="222" t="s">
        <v>200</v>
      </c>
      <c r="H159" s="223">
        <v>284.10000000000002</v>
      </c>
      <c r="I159" s="224"/>
      <c r="J159" s="225">
        <f>ROUND(I159*H159,2)</f>
        <v>0</v>
      </c>
      <c r="K159" s="221" t="s">
        <v>178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0.22</v>
      </c>
      <c r="T159" s="229">
        <f>S159*H159</f>
        <v>62.502000000000002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152</v>
      </c>
      <c r="AT159" s="230" t="s">
        <v>139</v>
      </c>
      <c r="AU159" s="230" t="s">
        <v>86</v>
      </c>
      <c r="AY159" s="18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152</v>
      </c>
      <c r="BM159" s="230" t="s">
        <v>236</v>
      </c>
    </row>
    <row r="160" s="13" customFormat="1">
      <c r="A160" s="13"/>
      <c r="B160" s="232"/>
      <c r="C160" s="233"/>
      <c r="D160" s="234" t="s">
        <v>162</v>
      </c>
      <c r="E160" s="235" t="s">
        <v>1</v>
      </c>
      <c r="F160" s="236" t="s">
        <v>237</v>
      </c>
      <c r="G160" s="233"/>
      <c r="H160" s="237">
        <v>284.10000000000002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133</v>
      </c>
    </row>
    <row r="161" s="2" customFormat="1" ht="24.15" customHeight="1">
      <c r="A161" s="39"/>
      <c r="B161" s="40"/>
      <c r="C161" s="219" t="s">
        <v>171</v>
      </c>
      <c r="D161" s="219" t="s">
        <v>139</v>
      </c>
      <c r="E161" s="220" t="s">
        <v>238</v>
      </c>
      <c r="F161" s="221" t="s">
        <v>239</v>
      </c>
      <c r="G161" s="222" t="s">
        <v>200</v>
      </c>
      <c r="H161" s="223">
        <v>258.60000000000002</v>
      </c>
      <c r="I161" s="224"/>
      <c r="J161" s="225">
        <f>ROUND(I161*H161,2)</f>
        <v>0</v>
      </c>
      <c r="K161" s="221" t="s">
        <v>178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1.0000000000000001E-05</v>
      </c>
      <c r="R161" s="228">
        <f>Q161*H161</f>
        <v>0.0025860000000000006</v>
      </c>
      <c r="S161" s="228">
        <v>0.11500000000000001</v>
      </c>
      <c r="T161" s="229">
        <f>S161*H161</f>
        <v>29.739000000000004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139</v>
      </c>
      <c r="AU161" s="230" t="s">
        <v>86</v>
      </c>
      <c r="AY161" s="18" t="s">
        <v>133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152</v>
      </c>
      <c r="BM161" s="230" t="s">
        <v>240</v>
      </c>
    </row>
    <row r="162" s="13" customFormat="1">
      <c r="A162" s="13"/>
      <c r="B162" s="232"/>
      <c r="C162" s="233"/>
      <c r="D162" s="234" t="s">
        <v>162</v>
      </c>
      <c r="E162" s="235" t="s">
        <v>1</v>
      </c>
      <c r="F162" s="236" t="s">
        <v>241</v>
      </c>
      <c r="G162" s="233"/>
      <c r="H162" s="237">
        <v>258.60000000000002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133</v>
      </c>
    </row>
    <row r="163" s="2" customFormat="1" ht="16.5" customHeight="1">
      <c r="A163" s="39"/>
      <c r="B163" s="40"/>
      <c r="C163" s="219" t="s">
        <v>242</v>
      </c>
      <c r="D163" s="219" t="s">
        <v>139</v>
      </c>
      <c r="E163" s="220" t="s">
        <v>243</v>
      </c>
      <c r="F163" s="221" t="s">
        <v>244</v>
      </c>
      <c r="G163" s="222" t="s">
        <v>245</v>
      </c>
      <c r="H163" s="223">
        <v>610</v>
      </c>
      <c r="I163" s="224"/>
      <c r="J163" s="225">
        <f>ROUND(I163*H163,2)</f>
        <v>0</v>
      </c>
      <c r="K163" s="221" t="s">
        <v>178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0.28999999999999998</v>
      </c>
      <c r="T163" s="229">
        <f>S163*H163</f>
        <v>176.89999999999998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152</v>
      </c>
      <c r="AT163" s="230" t="s">
        <v>139</v>
      </c>
      <c r="AU163" s="230" t="s">
        <v>86</v>
      </c>
      <c r="AY163" s="18" t="s">
        <v>133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152</v>
      </c>
      <c r="BM163" s="230" t="s">
        <v>246</v>
      </c>
    </row>
    <row r="164" s="13" customFormat="1">
      <c r="A164" s="13"/>
      <c r="B164" s="232"/>
      <c r="C164" s="233"/>
      <c r="D164" s="234" t="s">
        <v>162</v>
      </c>
      <c r="E164" s="235" t="s">
        <v>1</v>
      </c>
      <c r="F164" s="236" t="s">
        <v>247</v>
      </c>
      <c r="G164" s="233"/>
      <c r="H164" s="237">
        <v>610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86</v>
      </c>
      <c r="AV164" s="13" t="s">
        <v>86</v>
      </c>
      <c r="AW164" s="13" t="s">
        <v>32</v>
      </c>
      <c r="AX164" s="13" t="s">
        <v>84</v>
      </c>
      <c r="AY164" s="243" t="s">
        <v>133</v>
      </c>
    </row>
    <row r="165" s="2" customFormat="1" ht="16.5" customHeight="1">
      <c r="A165" s="39"/>
      <c r="B165" s="40"/>
      <c r="C165" s="219" t="s">
        <v>248</v>
      </c>
      <c r="D165" s="219" t="s">
        <v>139</v>
      </c>
      <c r="E165" s="220" t="s">
        <v>249</v>
      </c>
      <c r="F165" s="221" t="s">
        <v>250</v>
      </c>
      <c r="G165" s="222" t="s">
        <v>245</v>
      </c>
      <c r="H165" s="223">
        <v>1135</v>
      </c>
      <c r="I165" s="224"/>
      <c r="J165" s="225">
        <f>ROUND(I165*H165,2)</f>
        <v>0</v>
      </c>
      <c r="K165" s="221" t="s">
        <v>178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0.20499999999999999</v>
      </c>
      <c r="T165" s="229">
        <f>S165*H165</f>
        <v>232.67499999999998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152</v>
      </c>
      <c r="AT165" s="230" t="s">
        <v>139</v>
      </c>
      <c r="AU165" s="230" t="s">
        <v>86</v>
      </c>
      <c r="AY165" s="18" t="s">
        <v>133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152</v>
      </c>
      <c r="BM165" s="230" t="s">
        <v>251</v>
      </c>
    </row>
    <row r="166" s="13" customFormat="1">
      <c r="A166" s="13"/>
      <c r="B166" s="232"/>
      <c r="C166" s="233"/>
      <c r="D166" s="234" t="s">
        <v>162</v>
      </c>
      <c r="E166" s="235" t="s">
        <v>1</v>
      </c>
      <c r="F166" s="236" t="s">
        <v>252</v>
      </c>
      <c r="G166" s="233"/>
      <c r="H166" s="237">
        <v>610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133</v>
      </c>
    </row>
    <row r="167" s="14" customFormat="1">
      <c r="A167" s="14"/>
      <c r="B167" s="249"/>
      <c r="C167" s="250"/>
      <c r="D167" s="234" t="s">
        <v>162</v>
      </c>
      <c r="E167" s="251" t="s">
        <v>1</v>
      </c>
      <c r="F167" s="252" t="s">
        <v>253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162</v>
      </c>
      <c r="AU167" s="258" t="s">
        <v>86</v>
      </c>
      <c r="AV167" s="14" t="s">
        <v>84</v>
      </c>
      <c r="AW167" s="14" t="s">
        <v>32</v>
      </c>
      <c r="AX167" s="14" t="s">
        <v>76</v>
      </c>
      <c r="AY167" s="258" t="s">
        <v>133</v>
      </c>
    </row>
    <row r="168" s="13" customFormat="1">
      <c r="A168" s="13"/>
      <c r="B168" s="232"/>
      <c r="C168" s="233"/>
      <c r="D168" s="234" t="s">
        <v>162</v>
      </c>
      <c r="E168" s="235" t="s">
        <v>1</v>
      </c>
      <c r="F168" s="236" t="s">
        <v>254</v>
      </c>
      <c r="G168" s="233"/>
      <c r="H168" s="237">
        <v>255.69999999999999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133</v>
      </c>
    </row>
    <row r="169" s="13" customFormat="1">
      <c r="A169" s="13"/>
      <c r="B169" s="232"/>
      <c r="C169" s="233"/>
      <c r="D169" s="234" t="s">
        <v>162</v>
      </c>
      <c r="E169" s="235" t="s">
        <v>1</v>
      </c>
      <c r="F169" s="236" t="s">
        <v>255</v>
      </c>
      <c r="G169" s="233"/>
      <c r="H169" s="237">
        <v>269.30000000000001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133</v>
      </c>
    </row>
    <row r="170" s="15" customFormat="1">
      <c r="A170" s="15"/>
      <c r="B170" s="259"/>
      <c r="C170" s="260"/>
      <c r="D170" s="234" t="s">
        <v>162</v>
      </c>
      <c r="E170" s="261" t="s">
        <v>1</v>
      </c>
      <c r="F170" s="262" t="s">
        <v>212</v>
      </c>
      <c r="G170" s="260"/>
      <c r="H170" s="263">
        <v>1135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9" t="s">
        <v>162</v>
      </c>
      <c r="AU170" s="269" t="s">
        <v>86</v>
      </c>
      <c r="AV170" s="15" t="s">
        <v>152</v>
      </c>
      <c r="AW170" s="15" t="s">
        <v>32</v>
      </c>
      <c r="AX170" s="15" t="s">
        <v>84</v>
      </c>
      <c r="AY170" s="269" t="s">
        <v>133</v>
      </c>
    </row>
    <row r="171" s="2" customFormat="1" ht="24.15" customHeight="1">
      <c r="A171" s="39"/>
      <c r="B171" s="40"/>
      <c r="C171" s="219" t="s">
        <v>256</v>
      </c>
      <c r="D171" s="219" t="s">
        <v>139</v>
      </c>
      <c r="E171" s="220" t="s">
        <v>257</v>
      </c>
      <c r="F171" s="221" t="s">
        <v>258</v>
      </c>
      <c r="G171" s="222" t="s">
        <v>245</v>
      </c>
      <c r="H171" s="223">
        <v>120</v>
      </c>
      <c r="I171" s="224"/>
      <c r="J171" s="225">
        <f>ROUND(I171*H171,2)</f>
        <v>0</v>
      </c>
      <c r="K171" s="221" t="s">
        <v>178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0.036900000000000002</v>
      </c>
      <c r="R171" s="228">
        <f>Q171*H171</f>
        <v>4.4279999999999999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152</v>
      </c>
      <c r="AT171" s="230" t="s">
        <v>139</v>
      </c>
      <c r="AU171" s="230" t="s">
        <v>86</v>
      </c>
      <c r="AY171" s="18" t="s">
        <v>133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152</v>
      </c>
      <c r="BM171" s="230" t="s">
        <v>259</v>
      </c>
    </row>
    <row r="172" s="13" customFormat="1">
      <c r="A172" s="13"/>
      <c r="B172" s="232"/>
      <c r="C172" s="233"/>
      <c r="D172" s="234" t="s">
        <v>162</v>
      </c>
      <c r="E172" s="235" t="s">
        <v>1</v>
      </c>
      <c r="F172" s="236" t="s">
        <v>260</v>
      </c>
      <c r="G172" s="233"/>
      <c r="H172" s="237">
        <v>120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86</v>
      </c>
      <c r="AV172" s="13" t="s">
        <v>86</v>
      </c>
      <c r="AW172" s="13" t="s">
        <v>32</v>
      </c>
      <c r="AX172" s="13" t="s">
        <v>84</v>
      </c>
      <c r="AY172" s="243" t="s">
        <v>133</v>
      </c>
    </row>
    <row r="173" s="2" customFormat="1" ht="24.15" customHeight="1">
      <c r="A173" s="39"/>
      <c r="B173" s="40"/>
      <c r="C173" s="219" t="s">
        <v>261</v>
      </c>
      <c r="D173" s="219" t="s">
        <v>139</v>
      </c>
      <c r="E173" s="220" t="s">
        <v>262</v>
      </c>
      <c r="F173" s="221" t="s">
        <v>263</v>
      </c>
      <c r="G173" s="222" t="s">
        <v>174</v>
      </c>
      <c r="H173" s="223">
        <v>28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139</v>
      </c>
      <c r="AU173" s="230" t="s">
        <v>86</v>
      </c>
      <c r="AY173" s="18" t="s">
        <v>133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152</v>
      </c>
      <c r="BM173" s="230" t="s">
        <v>264</v>
      </c>
    </row>
    <row r="174" s="13" customFormat="1">
      <c r="A174" s="13"/>
      <c r="B174" s="232"/>
      <c r="C174" s="233"/>
      <c r="D174" s="234" t="s">
        <v>162</v>
      </c>
      <c r="E174" s="235" t="s">
        <v>1</v>
      </c>
      <c r="F174" s="236" t="s">
        <v>265</v>
      </c>
      <c r="G174" s="233"/>
      <c r="H174" s="237">
        <v>28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162</v>
      </c>
      <c r="AU174" s="243" t="s">
        <v>86</v>
      </c>
      <c r="AV174" s="13" t="s">
        <v>86</v>
      </c>
      <c r="AW174" s="13" t="s">
        <v>32</v>
      </c>
      <c r="AX174" s="13" t="s">
        <v>84</v>
      </c>
      <c r="AY174" s="243" t="s">
        <v>133</v>
      </c>
    </row>
    <row r="175" s="2" customFormat="1" ht="33" customHeight="1">
      <c r="A175" s="39"/>
      <c r="B175" s="40"/>
      <c r="C175" s="219" t="s">
        <v>8</v>
      </c>
      <c r="D175" s="219" t="s">
        <v>139</v>
      </c>
      <c r="E175" s="220" t="s">
        <v>266</v>
      </c>
      <c r="F175" s="221" t="s">
        <v>267</v>
      </c>
      <c r="G175" s="222" t="s">
        <v>268</v>
      </c>
      <c r="H175" s="223">
        <v>176.94800000000001</v>
      </c>
      <c r="I175" s="224"/>
      <c r="J175" s="225">
        <f>ROUND(I175*H175,2)</f>
        <v>0</v>
      </c>
      <c r="K175" s="221" t="s">
        <v>178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152</v>
      </c>
      <c r="AT175" s="230" t="s">
        <v>139</v>
      </c>
      <c r="AU175" s="230" t="s">
        <v>86</v>
      </c>
      <c r="AY175" s="18" t="s">
        <v>133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152</v>
      </c>
      <c r="BM175" s="230" t="s">
        <v>269</v>
      </c>
    </row>
    <row r="176" s="14" customFormat="1">
      <c r="A176" s="14"/>
      <c r="B176" s="249"/>
      <c r="C176" s="250"/>
      <c r="D176" s="234" t="s">
        <v>162</v>
      </c>
      <c r="E176" s="251" t="s">
        <v>1</v>
      </c>
      <c r="F176" s="252" t="s">
        <v>270</v>
      </c>
      <c r="G176" s="250"/>
      <c r="H176" s="251" t="s">
        <v>1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162</v>
      </c>
      <c r="AU176" s="258" t="s">
        <v>86</v>
      </c>
      <c r="AV176" s="14" t="s">
        <v>84</v>
      </c>
      <c r="AW176" s="14" t="s">
        <v>32</v>
      </c>
      <c r="AX176" s="14" t="s">
        <v>76</v>
      </c>
      <c r="AY176" s="258" t="s">
        <v>133</v>
      </c>
    </row>
    <row r="177" s="14" customFormat="1">
      <c r="A177" s="14"/>
      <c r="B177" s="249"/>
      <c r="C177" s="250"/>
      <c r="D177" s="234" t="s">
        <v>162</v>
      </c>
      <c r="E177" s="251" t="s">
        <v>1</v>
      </c>
      <c r="F177" s="252" t="s">
        <v>271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162</v>
      </c>
      <c r="AU177" s="258" t="s">
        <v>86</v>
      </c>
      <c r="AV177" s="14" t="s">
        <v>84</v>
      </c>
      <c r="AW177" s="14" t="s">
        <v>32</v>
      </c>
      <c r="AX177" s="14" t="s">
        <v>76</v>
      </c>
      <c r="AY177" s="258" t="s">
        <v>133</v>
      </c>
    </row>
    <row r="178" s="13" customFormat="1">
      <c r="A178" s="13"/>
      <c r="B178" s="232"/>
      <c r="C178" s="233"/>
      <c r="D178" s="234" t="s">
        <v>162</v>
      </c>
      <c r="E178" s="235" t="s">
        <v>1</v>
      </c>
      <c r="F178" s="236" t="s">
        <v>272</v>
      </c>
      <c r="G178" s="233"/>
      <c r="H178" s="237">
        <v>81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162</v>
      </c>
      <c r="AU178" s="243" t="s">
        <v>86</v>
      </c>
      <c r="AV178" s="13" t="s">
        <v>86</v>
      </c>
      <c r="AW178" s="13" t="s">
        <v>32</v>
      </c>
      <c r="AX178" s="13" t="s">
        <v>76</v>
      </c>
      <c r="AY178" s="243" t="s">
        <v>133</v>
      </c>
    </row>
    <row r="179" s="13" customFormat="1">
      <c r="A179" s="13"/>
      <c r="B179" s="232"/>
      <c r="C179" s="233"/>
      <c r="D179" s="234" t="s">
        <v>162</v>
      </c>
      <c r="E179" s="235" t="s">
        <v>1</v>
      </c>
      <c r="F179" s="236" t="s">
        <v>273</v>
      </c>
      <c r="G179" s="233"/>
      <c r="H179" s="237">
        <v>7.6500000000000004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86</v>
      </c>
      <c r="AV179" s="13" t="s">
        <v>86</v>
      </c>
      <c r="AW179" s="13" t="s">
        <v>32</v>
      </c>
      <c r="AX179" s="13" t="s">
        <v>76</v>
      </c>
      <c r="AY179" s="243" t="s">
        <v>133</v>
      </c>
    </row>
    <row r="180" s="13" customFormat="1">
      <c r="A180" s="13"/>
      <c r="B180" s="232"/>
      <c r="C180" s="233"/>
      <c r="D180" s="234" t="s">
        <v>162</v>
      </c>
      <c r="E180" s="235" t="s">
        <v>1</v>
      </c>
      <c r="F180" s="236" t="s">
        <v>274</v>
      </c>
      <c r="G180" s="233"/>
      <c r="H180" s="237">
        <v>61.776000000000003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86</v>
      </c>
      <c r="AV180" s="13" t="s">
        <v>86</v>
      </c>
      <c r="AW180" s="13" t="s">
        <v>32</v>
      </c>
      <c r="AX180" s="13" t="s">
        <v>76</v>
      </c>
      <c r="AY180" s="243" t="s">
        <v>133</v>
      </c>
    </row>
    <row r="181" s="13" customFormat="1">
      <c r="A181" s="13"/>
      <c r="B181" s="232"/>
      <c r="C181" s="233"/>
      <c r="D181" s="234" t="s">
        <v>162</v>
      </c>
      <c r="E181" s="235" t="s">
        <v>1</v>
      </c>
      <c r="F181" s="236" t="s">
        <v>275</v>
      </c>
      <c r="G181" s="233"/>
      <c r="H181" s="237">
        <v>15.632999999999999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162</v>
      </c>
      <c r="AU181" s="243" t="s">
        <v>86</v>
      </c>
      <c r="AV181" s="13" t="s">
        <v>86</v>
      </c>
      <c r="AW181" s="13" t="s">
        <v>32</v>
      </c>
      <c r="AX181" s="13" t="s">
        <v>76</v>
      </c>
      <c r="AY181" s="243" t="s">
        <v>133</v>
      </c>
    </row>
    <row r="182" s="13" customFormat="1">
      <c r="A182" s="13"/>
      <c r="B182" s="232"/>
      <c r="C182" s="233"/>
      <c r="D182" s="234" t="s">
        <v>162</v>
      </c>
      <c r="E182" s="235" t="s">
        <v>1</v>
      </c>
      <c r="F182" s="236" t="s">
        <v>276</v>
      </c>
      <c r="G182" s="233"/>
      <c r="H182" s="237">
        <v>18.689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86</v>
      </c>
      <c r="AV182" s="13" t="s">
        <v>86</v>
      </c>
      <c r="AW182" s="13" t="s">
        <v>32</v>
      </c>
      <c r="AX182" s="13" t="s">
        <v>76</v>
      </c>
      <c r="AY182" s="243" t="s">
        <v>133</v>
      </c>
    </row>
    <row r="183" s="13" customFormat="1">
      <c r="A183" s="13"/>
      <c r="B183" s="232"/>
      <c r="C183" s="233"/>
      <c r="D183" s="234" t="s">
        <v>162</v>
      </c>
      <c r="E183" s="235" t="s">
        <v>1</v>
      </c>
      <c r="F183" s="236" t="s">
        <v>277</v>
      </c>
      <c r="G183" s="233"/>
      <c r="H183" s="237">
        <v>-7.7999999999999998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162</v>
      </c>
      <c r="AU183" s="243" t="s">
        <v>86</v>
      </c>
      <c r="AV183" s="13" t="s">
        <v>86</v>
      </c>
      <c r="AW183" s="13" t="s">
        <v>32</v>
      </c>
      <c r="AX183" s="13" t="s">
        <v>76</v>
      </c>
      <c r="AY183" s="243" t="s">
        <v>133</v>
      </c>
    </row>
    <row r="184" s="15" customFormat="1">
      <c r="A184" s="15"/>
      <c r="B184" s="259"/>
      <c r="C184" s="260"/>
      <c r="D184" s="234" t="s">
        <v>162</v>
      </c>
      <c r="E184" s="261" t="s">
        <v>1</v>
      </c>
      <c r="F184" s="262" t="s">
        <v>212</v>
      </c>
      <c r="G184" s="260"/>
      <c r="H184" s="263">
        <v>176.94800000000001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162</v>
      </c>
      <c r="AU184" s="269" t="s">
        <v>86</v>
      </c>
      <c r="AV184" s="15" t="s">
        <v>152</v>
      </c>
      <c r="AW184" s="15" t="s">
        <v>32</v>
      </c>
      <c r="AX184" s="15" t="s">
        <v>84</v>
      </c>
      <c r="AY184" s="269" t="s">
        <v>133</v>
      </c>
    </row>
    <row r="185" s="2" customFormat="1" ht="24.15" customHeight="1">
      <c r="A185" s="39"/>
      <c r="B185" s="40"/>
      <c r="C185" s="219" t="s">
        <v>278</v>
      </c>
      <c r="D185" s="219" t="s">
        <v>139</v>
      </c>
      <c r="E185" s="220" t="s">
        <v>279</v>
      </c>
      <c r="F185" s="221" t="s">
        <v>280</v>
      </c>
      <c r="G185" s="222" t="s">
        <v>268</v>
      </c>
      <c r="H185" s="223">
        <v>250</v>
      </c>
      <c r="I185" s="224"/>
      <c r="J185" s="225">
        <f>ROUND(I185*H185,2)</f>
        <v>0</v>
      </c>
      <c r="K185" s="221" t="s">
        <v>178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152</v>
      </c>
      <c r="AT185" s="230" t="s">
        <v>139</v>
      </c>
      <c r="AU185" s="230" t="s">
        <v>86</v>
      </c>
      <c r="AY185" s="18" t="s">
        <v>133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152</v>
      </c>
      <c r="BM185" s="230" t="s">
        <v>281</v>
      </c>
    </row>
    <row r="186" s="13" customFormat="1">
      <c r="A186" s="13"/>
      <c r="B186" s="232"/>
      <c r="C186" s="233"/>
      <c r="D186" s="234" t="s">
        <v>162</v>
      </c>
      <c r="E186" s="235" t="s">
        <v>1</v>
      </c>
      <c r="F186" s="236" t="s">
        <v>282</v>
      </c>
      <c r="G186" s="233"/>
      <c r="H186" s="237">
        <v>250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162</v>
      </c>
      <c r="AU186" s="243" t="s">
        <v>86</v>
      </c>
      <c r="AV186" s="13" t="s">
        <v>86</v>
      </c>
      <c r="AW186" s="13" t="s">
        <v>32</v>
      </c>
      <c r="AX186" s="13" t="s">
        <v>84</v>
      </c>
      <c r="AY186" s="243" t="s">
        <v>133</v>
      </c>
    </row>
    <row r="187" s="2" customFormat="1" ht="33" customHeight="1">
      <c r="A187" s="39"/>
      <c r="B187" s="40"/>
      <c r="C187" s="219" t="s">
        <v>283</v>
      </c>
      <c r="D187" s="219" t="s">
        <v>139</v>
      </c>
      <c r="E187" s="220" t="s">
        <v>284</v>
      </c>
      <c r="F187" s="221" t="s">
        <v>285</v>
      </c>
      <c r="G187" s="222" t="s">
        <v>268</v>
      </c>
      <c r="H187" s="223">
        <v>48.399999999999999</v>
      </c>
      <c r="I187" s="224"/>
      <c r="J187" s="225">
        <f>ROUND(I187*H187,2)</f>
        <v>0</v>
      </c>
      <c r="K187" s="221" t="s">
        <v>178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152</v>
      </c>
      <c r="AT187" s="230" t="s">
        <v>139</v>
      </c>
      <c r="AU187" s="230" t="s">
        <v>86</v>
      </c>
      <c r="AY187" s="18" t="s">
        <v>133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152</v>
      </c>
      <c r="BM187" s="230" t="s">
        <v>286</v>
      </c>
    </row>
    <row r="188" s="13" customFormat="1">
      <c r="A188" s="13"/>
      <c r="B188" s="232"/>
      <c r="C188" s="233"/>
      <c r="D188" s="234" t="s">
        <v>162</v>
      </c>
      <c r="E188" s="235" t="s">
        <v>1</v>
      </c>
      <c r="F188" s="236" t="s">
        <v>287</v>
      </c>
      <c r="G188" s="233"/>
      <c r="H188" s="237">
        <v>48.399999999999999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162</v>
      </c>
      <c r="AU188" s="243" t="s">
        <v>86</v>
      </c>
      <c r="AV188" s="13" t="s">
        <v>86</v>
      </c>
      <c r="AW188" s="13" t="s">
        <v>32</v>
      </c>
      <c r="AX188" s="13" t="s">
        <v>84</v>
      </c>
      <c r="AY188" s="243" t="s">
        <v>133</v>
      </c>
    </row>
    <row r="189" s="2" customFormat="1" ht="33" customHeight="1">
      <c r="A189" s="39"/>
      <c r="B189" s="40"/>
      <c r="C189" s="219" t="s">
        <v>288</v>
      </c>
      <c r="D189" s="219" t="s">
        <v>139</v>
      </c>
      <c r="E189" s="220" t="s">
        <v>289</v>
      </c>
      <c r="F189" s="221" t="s">
        <v>290</v>
      </c>
      <c r="G189" s="222" t="s">
        <v>268</v>
      </c>
      <c r="H189" s="223">
        <v>57.119999999999997</v>
      </c>
      <c r="I189" s="224"/>
      <c r="J189" s="225">
        <f>ROUND(I189*H189,2)</f>
        <v>0</v>
      </c>
      <c r="K189" s="221" t="s">
        <v>178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152</v>
      </c>
      <c r="AT189" s="230" t="s">
        <v>139</v>
      </c>
      <c r="AU189" s="230" t="s">
        <v>86</v>
      </c>
      <c r="AY189" s="18" t="s">
        <v>133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152</v>
      </c>
      <c r="BM189" s="230" t="s">
        <v>291</v>
      </c>
    </row>
    <row r="190" s="14" customFormat="1">
      <c r="A190" s="14"/>
      <c r="B190" s="249"/>
      <c r="C190" s="250"/>
      <c r="D190" s="234" t="s">
        <v>162</v>
      </c>
      <c r="E190" s="251" t="s">
        <v>1</v>
      </c>
      <c r="F190" s="252" t="s">
        <v>292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162</v>
      </c>
      <c r="AU190" s="258" t="s">
        <v>86</v>
      </c>
      <c r="AV190" s="14" t="s">
        <v>84</v>
      </c>
      <c r="AW190" s="14" t="s">
        <v>32</v>
      </c>
      <c r="AX190" s="14" t="s">
        <v>76</v>
      </c>
      <c r="AY190" s="258" t="s">
        <v>133</v>
      </c>
    </row>
    <row r="191" s="13" customFormat="1">
      <c r="A191" s="13"/>
      <c r="B191" s="232"/>
      <c r="C191" s="233"/>
      <c r="D191" s="234" t="s">
        <v>162</v>
      </c>
      <c r="E191" s="235" t="s">
        <v>1</v>
      </c>
      <c r="F191" s="236" t="s">
        <v>293</v>
      </c>
      <c r="G191" s="233"/>
      <c r="H191" s="237">
        <v>6.5999999999999996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162</v>
      </c>
      <c r="AU191" s="243" t="s">
        <v>86</v>
      </c>
      <c r="AV191" s="13" t="s">
        <v>86</v>
      </c>
      <c r="AW191" s="13" t="s">
        <v>32</v>
      </c>
      <c r="AX191" s="13" t="s">
        <v>76</v>
      </c>
      <c r="AY191" s="243" t="s">
        <v>133</v>
      </c>
    </row>
    <row r="192" s="13" customFormat="1">
      <c r="A192" s="13"/>
      <c r="B192" s="232"/>
      <c r="C192" s="233"/>
      <c r="D192" s="234" t="s">
        <v>162</v>
      </c>
      <c r="E192" s="235" t="s">
        <v>1</v>
      </c>
      <c r="F192" s="236" t="s">
        <v>294</v>
      </c>
      <c r="G192" s="233"/>
      <c r="H192" s="237">
        <v>11.4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162</v>
      </c>
      <c r="AU192" s="243" t="s">
        <v>86</v>
      </c>
      <c r="AV192" s="13" t="s">
        <v>86</v>
      </c>
      <c r="AW192" s="13" t="s">
        <v>32</v>
      </c>
      <c r="AX192" s="13" t="s">
        <v>76</v>
      </c>
      <c r="AY192" s="243" t="s">
        <v>133</v>
      </c>
    </row>
    <row r="193" s="14" customFormat="1">
      <c r="A193" s="14"/>
      <c r="B193" s="249"/>
      <c r="C193" s="250"/>
      <c r="D193" s="234" t="s">
        <v>162</v>
      </c>
      <c r="E193" s="251" t="s">
        <v>1</v>
      </c>
      <c r="F193" s="252" t="s">
        <v>295</v>
      </c>
      <c r="G193" s="250"/>
      <c r="H193" s="251" t="s">
        <v>1</v>
      </c>
      <c r="I193" s="253"/>
      <c r="J193" s="250"/>
      <c r="K193" s="250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162</v>
      </c>
      <c r="AU193" s="258" t="s">
        <v>86</v>
      </c>
      <c r="AV193" s="14" t="s">
        <v>84</v>
      </c>
      <c r="AW193" s="14" t="s">
        <v>32</v>
      </c>
      <c r="AX193" s="14" t="s">
        <v>76</v>
      </c>
      <c r="AY193" s="258" t="s">
        <v>133</v>
      </c>
    </row>
    <row r="194" s="13" customFormat="1">
      <c r="A194" s="13"/>
      <c r="B194" s="232"/>
      <c r="C194" s="233"/>
      <c r="D194" s="234" t="s">
        <v>162</v>
      </c>
      <c r="E194" s="235" t="s">
        <v>1</v>
      </c>
      <c r="F194" s="236" t="s">
        <v>296</v>
      </c>
      <c r="G194" s="233"/>
      <c r="H194" s="237">
        <v>15.6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162</v>
      </c>
      <c r="AU194" s="243" t="s">
        <v>86</v>
      </c>
      <c r="AV194" s="13" t="s">
        <v>86</v>
      </c>
      <c r="AW194" s="13" t="s">
        <v>32</v>
      </c>
      <c r="AX194" s="13" t="s">
        <v>76</v>
      </c>
      <c r="AY194" s="243" t="s">
        <v>133</v>
      </c>
    </row>
    <row r="195" s="13" customFormat="1">
      <c r="A195" s="13"/>
      <c r="B195" s="232"/>
      <c r="C195" s="233"/>
      <c r="D195" s="234" t="s">
        <v>162</v>
      </c>
      <c r="E195" s="235" t="s">
        <v>1</v>
      </c>
      <c r="F195" s="236" t="s">
        <v>297</v>
      </c>
      <c r="G195" s="233"/>
      <c r="H195" s="237">
        <v>23.52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162</v>
      </c>
      <c r="AU195" s="243" t="s">
        <v>86</v>
      </c>
      <c r="AV195" s="13" t="s">
        <v>86</v>
      </c>
      <c r="AW195" s="13" t="s">
        <v>32</v>
      </c>
      <c r="AX195" s="13" t="s">
        <v>76</v>
      </c>
      <c r="AY195" s="243" t="s">
        <v>133</v>
      </c>
    </row>
    <row r="196" s="15" customFormat="1">
      <c r="A196" s="15"/>
      <c r="B196" s="259"/>
      <c r="C196" s="260"/>
      <c r="D196" s="234" t="s">
        <v>162</v>
      </c>
      <c r="E196" s="261" t="s">
        <v>1</v>
      </c>
      <c r="F196" s="262" t="s">
        <v>212</v>
      </c>
      <c r="G196" s="260"/>
      <c r="H196" s="263">
        <v>57.120000000000005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9" t="s">
        <v>162</v>
      </c>
      <c r="AU196" s="269" t="s">
        <v>86</v>
      </c>
      <c r="AV196" s="15" t="s">
        <v>152</v>
      </c>
      <c r="AW196" s="15" t="s">
        <v>32</v>
      </c>
      <c r="AX196" s="15" t="s">
        <v>84</v>
      </c>
      <c r="AY196" s="269" t="s">
        <v>133</v>
      </c>
    </row>
    <row r="197" s="2" customFormat="1" ht="24.15" customHeight="1">
      <c r="A197" s="39"/>
      <c r="B197" s="40"/>
      <c r="C197" s="219" t="s">
        <v>298</v>
      </c>
      <c r="D197" s="219" t="s">
        <v>139</v>
      </c>
      <c r="E197" s="220" t="s">
        <v>299</v>
      </c>
      <c r="F197" s="221" t="s">
        <v>300</v>
      </c>
      <c r="G197" s="222" t="s">
        <v>268</v>
      </c>
      <c r="H197" s="223">
        <v>3</v>
      </c>
      <c r="I197" s="224"/>
      <c r="J197" s="225">
        <f>ROUND(I197*H197,2)</f>
        <v>0</v>
      </c>
      <c r="K197" s="221" t="s">
        <v>178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152</v>
      </c>
      <c r="AT197" s="230" t="s">
        <v>139</v>
      </c>
      <c r="AU197" s="230" t="s">
        <v>86</v>
      </c>
      <c r="AY197" s="18" t="s">
        <v>133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152</v>
      </c>
      <c r="BM197" s="230" t="s">
        <v>301</v>
      </c>
    </row>
    <row r="198" s="13" customFormat="1">
      <c r="A198" s="13"/>
      <c r="B198" s="232"/>
      <c r="C198" s="233"/>
      <c r="D198" s="234" t="s">
        <v>162</v>
      </c>
      <c r="E198" s="235" t="s">
        <v>1</v>
      </c>
      <c r="F198" s="236" t="s">
        <v>302</v>
      </c>
      <c r="G198" s="233"/>
      <c r="H198" s="237">
        <v>3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162</v>
      </c>
      <c r="AU198" s="243" t="s">
        <v>86</v>
      </c>
      <c r="AV198" s="13" t="s">
        <v>86</v>
      </c>
      <c r="AW198" s="13" t="s">
        <v>32</v>
      </c>
      <c r="AX198" s="13" t="s">
        <v>84</v>
      </c>
      <c r="AY198" s="243" t="s">
        <v>133</v>
      </c>
    </row>
    <row r="199" s="2" customFormat="1" ht="21.75" customHeight="1">
      <c r="A199" s="39"/>
      <c r="B199" s="40"/>
      <c r="C199" s="219" t="s">
        <v>303</v>
      </c>
      <c r="D199" s="219" t="s">
        <v>139</v>
      </c>
      <c r="E199" s="220" t="s">
        <v>304</v>
      </c>
      <c r="F199" s="221" t="s">
        <v>305</v>
      </c>
      <c r="G199" s="222" t="s">
        <v>200</v>
      </c>
      <c r="H199" s="223">
        <v>18</v>
      </c>
      <c r="I199" s="224"/>
      <c r="J199" s="225">
        <f>ROUND(I199*H199,2)</f>
        <v>0</v>
      </c>
      <c r="K199" s="221" t="s">
        <v>178</v>
      </c>
      <c r="L199" s="45"/>
      <c r="M199" s="226" t="s">
        <v>1</v>
      </c>
      <c r="N199" s="227" t="s">
        <v>41</v>
      </c>
      <c r="O199" s="92"/>
      <c r="P199" s="228">
        <f>O199*H199</f>
        <v>0</v>
      </c>
      <c r="Q199" s="228">
        <v>0.00084000000000000003</v>
      </c>
      <c r="R199" s="228">
        <f>Q199*H199</f>
        <v>0.015120000000000002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152</v>
      </c>
      <c r="AT199" s="230" t="s">
        <v>139</v>
      </c>
      <c r="AU199" s="230" t="s">
        <v>86</v>
      </c>
      <c r="AY199" s="18" t="s">
        <v>133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152</v>
      </c>
      <c r="BM199" s="230" t="s">
        <v>306</v>
      </c>
    </row>
    <row r="200" s="13" customFormat="1">
      <c r="A200" s="13"/>
      <c r="B200" s="232"/>
      <c r="C200" s="233"/>
      <c r="D200" s="234" t="s">
        <v>162</v>
      </c>
      <c r="E200" s="235" t="s">
        <v>1</v>
      </c>
      <c r="F200" s="236" t="s">
        <v>307</v>
      </c>
      <c r="G200" s="233"/>
      <c r="H200" s="237">
        <v>18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162</v>
      </c>
      <c r="AU200" s="243" t="s">
        <v>86</v>
      </c>
      <c r="AV200" s="13" t="s">
        <v>86</v>
      </c>
      <c r="AW200" s="13" t="s">
        <v>32</v>
      </c>
      <c r="AX200" s="13" t="s">
        <v>84</v>
      </c>
      <c r="AY200" s="243" t="s">
        <v>133</v>
      </c>
    </row>
    <row r="201" s="2" customFormat="1" ht="24.15" customHeight="1">
      <c r="A201" s="39"/>
      <c r="B201" s="40"/>
      <c r="C201" s="219" t="s">
        <v>308</v>
      </c>
      <c r="D201" s="219" t="s">
        <v>139</v>
      </c>
      <c r="E201" s="220" t="s">
        <v>309</v>
      </c>
      <c r="F201" s="221" t="s">
        <v>310</v>
      </c>
      <c r="G201" s="222" t="s">
        <v>200</v>
      </c>
      <c r="H201" s="223">
        <v>18</v>
      </c>
      <c r="I201" s="224"/>
      <c r="J201" s="225">
        <f>ROUND(I201*H201,2)</f>
        <v>0</v>
      </c>
      <c r="K201" s="221" t="s">
        <v>178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152</v>
      </c>
      <c r="AT201" s="230" t="s">
        <v>139</v>
      </c>
      <c r="AU201" s="230" t="s">
        <v>86</v>
      </c>
      <c r="AY201" s="18" t="s">
        <v>133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152</v>
      </c>
      <c r="BM201" s="230" t="s">
        <v>311</v>
      </c>
    </row>
    <row r="202" s="13" customFormat="1">
      <c r="A202" s="13"/>
      <c r="B202" s="232"/>
      <c r="C202" s="233"/>
      <c r="D202" s="234" t="s">
        <v>162</v>
      </c>
      <c r="E202" s="235" t="s">
        <v>1</v>
      </c>
      <c r="F202" s="236" t="s">
        <v>308</v>
      </c>
      <c r="G202" s="233"/>
      <c r="H202" s="237">
        <v>18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162</v>
      </c>
      <c r="AU202" s="243" t="s">
        <v>86</v>
      </c>
      <c r="AV202" s="13" t="s">
        <v>86</v>
      </c>
      <c r="AW202" s="13" t="s">
        <v>32</v>
      </c>
      <c r="AX202" s="13" t="s">
        <v>84</v>
      </c>
      <c r="AY202" s="243" t="s">
        <v>133</v>
      </c>
    </row>
    <row r="203" s="2" customFormat="1" ht="37.8" customHeight="1">
      <c r="A203" s="39"/>
      <c r="B203" s="40"/>
      <c r="C203" s="219" t="s">
        <v>312</v>
      </c>
      <c r="D203" s="219" t="s">
        <v>139</v>
      </c>
      <c r="E203" s="220" t="s">
        <v>313</v>
      </c>
      <c r="F203" s="221" t="s">
        <v>314</v>
      </c>
      <c r="G203" s="222" t="s">
        <v>268</v>
      </c>
      <c r="H203" s="223">
        <v>38.340000000000003</v>
      </c>
      <c r="I203" s="224"/>
      <c r="J203" s="225">
        <f>ROUND(I203*H203,2)</f>
        <v>0</v>
      </c>
      <c r="K203" s="221" t="s">
        <v>178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152</v>
      </c>
      <c r="AT203" s="230" t="s">
        <v>139</v>
      </c>
      <c r="AU203" s="230" t="s">
        <v>86</v>
      </c>
      <c r="AY203" s="18" t="s">
        <v>133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152</v>
      </c>
      <c r="BM203" s="230" t="s">
        <v>315</v>
      </c>
    </row>
    <row r="204" s="13" customFormat="1">
      <c r="A204" s="13"/>
      <c r="B204" s="232"/>
      <c r="C204" s="233"/>
      <c r="D204" s="234" t="s">
        <v>162</v>
      </c>
      <c r="E204" s="235" t="s">
        <v>1</v>
      </c>
      <c r="F204" s="236" t="s">
        <v>316</v>
      </c>
      <c r="G204" s="233"/>
      <c r="H204" s="237">
        <v>38.340000000000003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86</v>
      </c>
      <c r="AV204" s="13" t="s">
        <v>86</v>
      </c>
      <c r="AW204" s="13" t="s">
        <v>32</v>
      </c>
      <c r="AX204" s="13" t="s">
        <v>84</v>
      </c>
      <c r="AY204" s="243" t="s">
        <v>133</v>
      </c>
    </row>
    <row r="205" s="2" customFormat="1" ht="37.8" customHeight="1">
      <c r="A205" s="39"/>
      <c r="B205" s="40"/>
      <c r="C205" s="219" t="s">
        <v>317</v>
      </c>
      <c r="D205" s="219" t="s">
        <v>139</v>
      </c>
      <c r="E205" s="220" t="s">
        <v>318</v>
      </c>
      <c r="F205" s="221" t="s">
        <v>319</v>
      </c>
      <c r="G205" s="222" t="s">
        <v>268</v>
      </c>
      <c r="H205" s="223">
        <v>247.12799999999999</v>
      </c>
      <c r="I205" s="224"/>
      <c r="J205" s="225">
        <f>ROUND(I205*H205,2)</f>
        <v>0</v>
      </c>
      <c r="K205" s="221" t="s">
        <v>178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152</v>
      </c>
      <c r="AT205" s="230" t="s">
        <v>139</v>
      </c>
      <c r="AU205" s="230" t="s">
        <v>86</v>
      </c>
      <c r="AY205" s="18" t="s">
        <v>133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152</v>
      </c>
      <c r="BM205" s="230" t="s">
        <v>320</v>
      </c>
    </row>
    <row r="206" s="13" customFormat="1">
      <c r="A206" s="13"/>
      <c r="B206" s="232"/>
      <c r="C206" s="233"/>
      <c r="D206" s="234" t="s">
        <v>162</v>
      </c>
      <c r="E206" s="235" t="s">
        <v>1</v>
      </c>
      <c r="F206" s="236" t="s">
        <v>321</v>
      </c>
      <c r="G206" s="233"/>
      <c r="H206" s="237">
        <v>176.94800000000001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162</v>
      </c>
      <c r="AU206" s="243" t="s">
        <v>86</v>
      </c>
      <c r="AV206" s="13" t="s">
        <v>86</v>
      </c>
      <c r="AW206" s="13" t="s">
        <v>32</v>
      </c>
      <c r="AX206" s="13" t="s">
        <v>76</v>
      </c>
      <c r="AY206" s="243" t="s">
        <v>133</v>
      </c>
    </row>
    <row r="207" s="13" customFormat="1">
      <c r="A207" s="13"/>
      <c r="B207" s="232"/>
      <c r="C207" s="233"/>
      <c r="D207" s="234" t="s">
        <v>162</v>
      </c>
      <c r="E207" s="235" t="s">
        <v>1</v>
      </c>
      <c r="F207" s="236" t="s">
        <v>322</v>
      </c>
      <c r="G207" s="233"/>
      <c r="H207" s="237">
        <v>105.52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162</v>
      </c>
      <c r="AU207" s="243" t="s">
        <v>86</v>
      </c>
      <c r="AV207" s="13" t="s">
        <v>86</v>
      </c>
      <c r="AW207" s="13" t="s">
        <v>32</v>
      </c>
      <c r="AX207" s="13" t="s">
        <v>76</v>
      </c>
      <c r="AY207" s="243" t="s">
        <v>133</v>
      </c>
    </row>
    <row r="208" s="13" customFormat="1">
      <c r="A208" s="13"/>
      <c r="B208" s="232"/>
      <c r="C208" s="233"/>
      <c r="D208" s="234" t="s">
        <v>162</v>
      </c>
      <c r="E208" s="235" t="s">
        <v>1</v>
      </c>
      <c r="F208" s="236" t="s">
        <v>323</v>
      </c>
      <c r="G208" s="233"/>
      <c r="H208" s="237">
        <v>3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162</v>
      </c>
      <c r="AU208" s="243" t="s">
        <v>86</v>
      </c>
      <c r="AV208" s="13" t="s">
        <v>86</v>
      </c>
      <c r="AW208" s="13" t="s">
        <v>32</v>
      </c>
      <c r="AX208" s="13" t="s">
        <v>76</v>
      </c>
      <c r="AY208" s="243" t="s">
        <v>133</v>
      </c>
    </row>
    <row r="209" s="16" customFormat="1">
      <c r="A209" s="16"/>
      <c r="B209" s="270"/>
      <c r="C209" s="271"/>
      <c r="D209" s="234" t="s">
        <v>162</v>
      </c>
      <c r="E209" s="272" t="s">
        <v>1</v>
      </c>
      <c r="F209" s="273" t="s">
        <v>324</v>
      </c>
      <c r="G209" s="271"/>
      <c r="H209" s="274">
        <v>285.46800000000002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0" t="s">
        <v>162</v>
      </c>
      <c r="AU209" s="280" t="s">
        <v>86</v>
      </c>
      <c r="AV209" s="16" t="s">
        <v>148</v>
      </c>
      <c r="AW209" s="16" t="s">
        <v>32</v>
      </c>
      <c r="AX209" s="16" t="s">
        <v>76</v>
      </c>
      <c r="AY209" s="280" t="s">
        <v>133</v>
      </c>
    </row>
    <row r="210" s="13" customFormat="1">
      <c r="A210" s="13"/>
      <c r="B210" s="232"/>
      <c r="C210" s="233"/>
      <c r="D210" s="234" t="s">
        <v>162</v>
      </c>
      <c r="E210" s="235" t="s">
        <v>1</v>
      </c>
      <c r="F210" s="236" t="s">
        <v>325</v>
      </c>
      <c r="G210" s="233"/>
      <c r="H210" s="237">
        <v>-38.340000000000003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162</v>
      </c>
      <c r="AU210" s="243" t="s">
        <v>86</v>
      </c>
      <c r="AV210" s="13" t="s">
        <v>86</v>
      </c>
      <c r="AW210" s="13" t="s">
        <v>32</v>
      </c>
      <c r="AX210" s="13" t="s">
        <v>76</v>
      </c>
      <c r="AY210" s="243" t="s">
        <v>133</v>
      </c>
    </row>
    <row r="211" s="15" customFormat="1">
      <c r="A211" s="15"/>
      <c r="B211" s="259"/>
      <c r="C211" s="260"/>
      <c r="D211" s="234" t="s">
        <v>162</v>
      </c>
      <c r="E211" s="261" t="s">
        <v>1</v>
      </c>
      <c r="F211" s="262" t="s">
        <v>212</v>
      </c>
      <c r="G211" s="260"/>
      <c r="H211" s="263">
        <v>247.12800000000001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9" t="s">
        <v>162</v>
      </c>
      <c r="AU211" s="269" t="s">
        <v>86</v>
      </c>
      <c r="AV211" s="15" t="s">
        <v>152</v>
      </c>
      <c r="AW211" s="15" t="s">
        <v>32</v>
      </c>
      <c r="AX211" s="15" t="s">
        <v>84</v>
      </c>
      <c r="AY211" s="269" t="s">
        <v>133</v>
      </c>
    </row>
    <row r="212" s="2" customFormat="1" ht="24.15" customHeight="1">
      <c r="A212" s="39"/>
      <c r="B212" s="40"/>
      <c r="C212" s="219" t="s">
        <v>7</v>
      </c>
      <c r="D212" s="219" t="s">
        <v>139</v>
      </c>
      <c r="E212" s="220" t="s">
        <v>326</v>
      </c>
      <c r="F212" s="221" t="s">
        <v>327</v>
      </c>
      <c r="G212" s="222" t="s">
        <v>268</v>
      </c>
      <c r="H212" s="223">
        <v>38.340000000000003</v>
      </c>
      <c r="I212" s="224"/>
      <c r="J212" s="225">
        <f>ROUND(I212*H212,2)</f>
        <v>0</v>
      </c>
      <c r="K212" s="221" t="s">
        <v>178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152</v>
      </c>
      <c r="AT212" s="230" t="s">
        <v>139</v>
      </c>
      <c r="AU212" s="230" t="s">
        <v>86</v>
      </c>
      <c r="AY212" s="18" t="s">
        <v>133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152</v>
      </c>
      <c r="BM212" s="230" t="s">
        <v>328</v>
      </c>
    </row>
    <row r="213" s="13" customFormat="1">
      <c r="A213" s="13"/>
      <c r="B213" s="232"/>
      <c r="C213" s="233"/>
      <c r="D213" s="234" t="s">
        <v>162</v>
      </c>
      <c r="E213" s="235" t="s">
        <v>1</v>
      </c>
      <c r="F213" s="236" t="s">
        <v>316</v>
      </c>
      <c r="G213" s="233"/>
      <c r="H213" s="237">
        <v>38.340000000000003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162</v>
      </c>
      <c r="AU213" s="243" t="s">
        <v>86</v>
      </c>
      <c r="AV213" s="13" t="s">
        <v>86</v>
      </c>
      <c r="AW213" s="13" t="s">
        <v>32</v>
      </c>
      <c r="AX213" s="13" t="s">
        <v>84</v>
      </c>
      <c r="AY213" s="243" t="s">
        <v>133</v>
      </c>
    </row>
    <row r="214" s="2" customFormat="1" ht="37.8" customHeight="1">
      <c r="A214" s="39"/>
      <c r="B214" s="40"/>
      <c r="C214" s="219" t="s">
        <v>329</v>
      </c>
      <c r="D214" s="219" t="s">
        <v>139</v>
      </c>
      <c r="E214" s="220" t="s">
        <v>330</v>
      </c>
      <c r="F214" s="221" t="s">
        <v>331</v>
      </c>
      <c r="G214" s="222" t="s">
        <v>268</v>
      </c>
      <c r="H214" s="223">
        <v>1235.6400000000001</v>
      </c>
      <c r="I214" s="224"/>
      <c r="J214" s="225">
        <f>ROUND(I214*H214,2)</f>
        <v>0</v>
      </c>
      <c r="K214" s="221" t="s">
        <v>178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152</v>
      </c>
      <c r="AT214" s="230" t="s">
        <v>139</v>
      </c>
      <c r="AU214" s="230" t="s">
        <v>86</v>
      </c>
      <c r="AY214" s="18" t="s">
        <v>133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152</v>
      </c>
      <c r="BM214" s="230" t="s">
        <v>332</v>
      </c>
    </row>
    <row r="215" s="13" customFormat="1">
      <c r="A215" s="13"/>
      <c r="B215" s="232"/>
      <c r="C215" s="233"/>
      <c r="D215" s="234" t="s">
        <v>162</v>
      </c>
      <c r="E215" s="235" t="s">
        <v>1</v>
      </c>
      <c r="F215" s="236" t="s">
        <v>333</v>
      </c>
      <c r="G215" s="233"/>
      <c r="H215" s="237">
        <v>1235.6400000000001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162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133</v>
      </c>
    </row>
    <row r="216" s="2" customFormat="1" ht="24.15" customHeight="1">
      <c r="A216" s="39"/>
      <c r="B216" s="40"/>
      <c r="C216" s="219" t="s">
        <v>334</v>
      </c>
      <c r="D216" s="219" t="s">
        <v>139</v>
      </c>
      <c r="E216" s="220" t="s">
        <v>335</v>
      </c>
      <c r="F216" s="221" t="s">
        <v>336</v>
      </c>
      <c r="G216" s="222" t="s">
        <v>337</v>
      </c>
      <c r="H216" s="223">
        <v>148.27699999999999</v>
      </c>
      <c r="I216" s="224"/>
      <c r="J216" s="225">
        <f>ROUND(I216*H216,2)</f>
        <v>0</v>
      </c>
      <c r="K216" s="221" t="s">
        <v>178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152</v>
      </c>
      <c r="AT216" s="230" t="s">
        <v>139</v>
      </c>
      <c r="AU216" s="230" t="s">
        <v>86</v>
      </c>
      <c r="AY216" s="18" t="s">
        <v>133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152</v>
      </c>
      <c r="BM216" s="230" t="s">
        <v>338</v>
      </c>
    </row>
    <row r="217" s="13" customFormat="1">
      <c r="A217" s="13"/>
      <c r="B217" s="232"/>
      <c r="C217" s="233"/>
      <c r="D217" s="234" t="s">
        <v>162</v>
      </c>
      <c r="E217" s="235" t="s">
        <v>1</v>
      </c>
      <c r="F217" s="236" t="s">
        <v>339</v>
      </c>
      <c r="G217" s="233"/>
      <c r="H217" s="237">
        <v>148.27699999999999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162</v>
      </c>
      <c r="AU217" s="243" t="s">
        <v>86</v>
      </c>
      <c r="AV217" s="13" t="s">
        <v>86</v>
      </c>
      <c r="AW217" s="13" t="s">
        <v>32</v>
      </c>
      <c r="AX217" s="13" t="s">
        <v>84</v>
      </c>
      <c r="AY217" s="243" t="s">
        <v>133</v>
      </c>
    </row>
    <row r="218" s="2" customFormat="1" ht="33" customHeight="1">
      <c r="A218" s="39"/>
      <c r="B218" s="40"/>
      <c r="C218" s="219" t="s">
        <v>340</v>
      </c>
      <c r="D218" s="219" t="s">
        <v>139</v>
      </c>
      <c r="E218" s="220" t="s">
        <v>341</v>
      </c>
      <c r="F218" s="221" t="s">
        <v>342</v>
      </c>
      <c r="G218" s="222" t="s">
        <v>337</v>
      </c>
      <c r="H218" s="223">
        <v>345.97899999999998</v>
      </c>
      <c r="I218" s="224"/>
      <c r="J218" s="225">
        <f>ROUND(I218*H218,2)</f>
        <v>0</v>
      </c>
      <c r="K218" s="221" t="s">
        <v>178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152</v>
      </c>
      <c r="AT218" s="230" t="s">
        <v>139</v>
      </c>
      <c r="AU218" s="230" t="s">
        <v>86</v>
      </c>
      <c r="AY218" s="18" t="s">
        <v>133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152</v>
      </c>
      <c r="BM218" s="230" t="s">
        <v>343</v>
      </c>
    </row>
    <row r="219" s="13" customFormat="1">
      <c r="A219" s="13"/>
      <c r="B219" s="232"/>
      <c r="C219" s="233"/>
      <c r="D219" s="234" t="s">
        <v>162</v>
      </c>
      <c r="E219" s="235" t="s">
        <v>1</v>
      </c>
      <c r="F219" s="236" t="s">
        <v>344</v>
      </c>
      <c r="G219" s="233"/>
      <c r="H219" s="237">
        <v>345.97899999999998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162</v>
      </c>
      <c r="AU219" s="243" t="s">
        <v>86</v>
      </c>
      <c r="AV219" s="13" t="s">
        <v>86</v>
      </c>
      <c r="AW219" s="13" t="s">
        <v>32</v>
      </c>
      <c r="AX219" s="13" t="s">
        <v>84</v>
      </c>
      <c r="AY219" s="243" t="s">
        <v>133</v>
      </c>
    </row>
    <row r="220" s="2" customFormat="1" ht="16.5" customHeight="1">
      <c r="A220" s="39"/>
      <c r="B220" s="40"/>
      <c r="C220" s="219" t="s">
        <v>345</v>
      </c>
      <c r="D220" s="219" t="s">
        <v>139</v>
      </c>
      <c r="E220" s="220" t="s">
        <v>346</v>
      </c>
      <c r="F220" s="221" t="s">
        <v>347</v>
      </c>
      <c r="G220" s="222" t="s">
        <v>268</v>
      </c>
      <c r="H220" s="223">
        <v>285.46800000000002</v>
      </c>
      <c r="I220" s="224"/>
      <c r="J220" s="225">
        <f>ROUND(I220*H220,2)</f>
        <v>0</v>
      </c>
      <c r="K220" s="221" t="s">
        <v>178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152</v>
      </c>
      <c r="AT220" s="230" t="s">
        <v>139</v>
      </c>
      <c r="AU220" s="230" t="s">
        <v>86</v>
      </c>
      <c r="AY220" s="18" t="s">
        <v>133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152</v>
      </c>
      <c r="BM220" s="230" t="s">
        <v>348</v>
      </c>
    </row>
    <row r="221" s="13" customFormat="1">
      <c r="A221" s="13"/>
      <c r="B221" s="232"/>
      <c r="C221" s="233"/>
      <c r="D221" s="234" t="s">
        <v>162</v>
      </c>
      <c r="E221" s="235" t="s">
        <v>1</v>
      </c>
      <c r="F221" s="236" t="s">
        <v>349</v>
      </c>
      <c r="G221" s="233"/>
      <c r="H221" s="237">
        <v>285.46800000000002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162</v>
      </c>
      <c r="AU221" s="243" t="s">
        <v>86</v>
      </c>
      <c r="AV221" s="13" t="s">
        <v>86</v>
      </c>
      <c r="AW221" s="13" t="s">
        <v>32</v>
      </c>
      <c r="AX221" s="13" t="s">
        <v>84</v>
      </c>
      <c r="AY221" s="243" t="s">
        <v>133</v>
      </c>
    </row>
    <row r="222" s="2" customFormat="1" ht="24.15" customHeight="1">
      <c r="A222" s="39"/>
      <c r="B222" s="40"/>
      <c r="C222" s="219" t="s">
        <v>350</v>
      </c>
      <c r="D222" s="219" t="s">
        <v>139</v>
      </c>
      <c r="E222" s="220" t="s">
        <v>351</v>
      </c>
      <c r="F222" s="221" t="s">
        <v>352</v>
      </c>
      <c r="G222" s="222" t="s">
        <v>268</v>
      </c>
      <c r="H222" s="223">
        <v>38.340000000000003</v>
      </c>
      <c r="I222" s="224"/>
      <c r="J222" s="225">
        <f>ROUND(I222*H222,2)</f>
        <v>0</v>
      </c>
      <c r="K222" s="221" t="s">
        <v>178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152</v>
      </c>
      <c r="AT222" s="230" t="s">
        <v>139</v>
      </c>
      <c r="AU222" s="230" t="s">
        <v>86</v>
      </c>
      <c r="AY222" s="18" t="s">
        <v>133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152</v>
      </c>
      <c r="BM222" s="230" t="s">
        <v>353</v>
      </c>
    </row>
    <row r="223" s="14" customFormat="1">
      <c r="A223" s="14"/>
      <c r="B223" s="249"/>
      <c r="C223" s="250"/>
      <c r="D223" s="234" t="s">
        <v>162</v>
      </c>
      <c r="E223" s="251" t="s">
        <v>1</v>
      </c>
      <c r="F223" s="252" t="s">
        <v>354</v>
      </c>
      <c r="G223" s="250"/>
      <c r="H223" s="251" t="s">
        <v>1</v>
      </c>
      <c r="I223" s="253"/>
      <c r="J223" s="250"/>
      <c r="K223" s="250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162</v>
      </c>
      <c r="AU223" s="258" t="s">
        <v>86</v>
      </c>
      <c r="AV223" s="14" t="s">
        <v>84</v>
      </c>
      <c r="AW223" s="14" t="s">
        <v>32</v>
      </c>
      <c r="AX223" s="14" t="s">
        <v>76</v>
      </c>
      <c r="AY223" s="258" t="s">
        <v>133</v>
      </c>
    </row>
    <row r="224" s="13" customFormat="1">
      <c r="A224" s="13"/>
      <c r="B224" s="232"/>
      <c r="C224" s="233"/>
      <c r="D224" s="234" t="s">
        <v>162</v>
      </c>
      <c r="E224" s="235" t="s">
        <v>1</v>
      </c>
      <c r="F224" s="236" t="s">
        <v>355</v>
      </c>
      <c r="G224" s="233"/>
      <c r="H224" s="237">
        <v>9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162</v>
      </c>
      <c r="AU224" s="243" t="s">
        <v>86</v>
      </c>
      <c r="AV224" s="13" t="s">
        <v>86</v>
      </c>
      <c r="AW224" s="13" t="s">
        <v>32</v>
      </c>
      <c r="AX224" s="13" t="s">
        <v>76</v>
      </c>
      <c r="AY224" s="243" t="s">
        <v>133</v>
      </c>
    </row>
    <row r="225" s="13" customFormat="1">
      <c r="A225" s="13"/>
      <c r="B225" s="232"/>
      <c r="C225" s="233"/>
      <c r="D225" s="234" t="s">
        <v>162</v>
      </c>
      <c r="E225" s="235" t="s">
        <v>1</v>
      </c>
      <c r="F225" s="236" t="s">
        <v>356</v>
      </c>
      <c r="G225" s="233"/>
      <c r="H225" s="237">
        <v>29.34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162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133</v>
      </c>
    </row>
    <row r="226" s="15" customFormat="1">
      <c r="A226" s="15"/>
      <c r="B226" s="259"/>
      <c r="C226" s="260"/>
      <c r="D226" s="234" t="s">
        <v>162</v>
      </c>
      <c r="E226" s="261" t="s">
        <v>1</v>
      </c>
      <c r="F226" s="262" t="s">
        <v>212</v>
      </c>
      <c r="G226" s="260"/>
      <c r="H226" s="263">
        <v>38.340000000000003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9" t="s">
        <v>162</v>
      </c>
      <c r="AU226" s="269" t="s">
        <v>86</v>
      </c>
      <c r="AV226" s="15" t="s">
        <v>152</v>
      </c>
      <c r="AW226" s="15" t="s">
        <v>32</v>
      </c>
      <c r="AX226" s="15" t="s">
        <v>84</v>
      </c>
      <c r="AY226" s="269" t="s">
        <v>133</v>
      </c>
    </row>
    <row r="227" s="2" customFormat="1" ht="24.15" customHeight="1">
      <c r="A227" s="39"/>
      <c r="B227" s="40"/>
      <c r="C227" s="219" t="s">
        <v>357</v>
      </c>
      <c r="D227" s="219" t="s">
        <v>139</v>
      </c>
      <c r="E227" s="220" t="s">
        <v>358</v>
      </c>
      <c r="F227" s="221" t="s">
        <v>359</v>
      </c>
      <c r="G227" s="222" t="s">
        <v>268</v>
      </c>
      <c r="H227" s="223">
        <v>76.959999999999994</v>
      </c>
      <c r="I227" s="224"/>
      <c r="J227" s="225">
        <f>ROUND(I227*H227,2)</f>
        <v>0</v>
      </c>
      <c r="K227" s="221" t="s">
        <v>178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152</v>
      </c>
      <c r="AT227" s="230" t="s">
        <v>139</v>
      </c>
      <c r="AU227" s="230" t="s">
        <v>86</v>
      </c>
      <c r="AY227" s="18" t="s">
        <v>133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152</v>
      </c>
      <c r="BM227" s="230" t="s">
        <v>360</v>
      </c>
    </row>
    <row r="228" s="13" customFormat="1">
      <c r="A228" s="13"/>
      <c r="B228" s="232"/>
      <c r="C228" s="233"/>
      <c r="D228" s="234" t="s">
        <v>162</v>
      </c>
      <c r="E228" s="235" t="s">
        <v>1</v>
      </c>
      <c r="F228" s="236" t="s">
        <v>361</v>
      </c>
      <c r="G228" s="233"/>
      <c r="H228" s="237">
        <v>9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162</v>
      </c>
      <c r="AU228" s="243" t="s">
        <v>86</v>
      </c>
      <c r="AV228" s="13" t="s">
        <v>86</v>
      </c>
      <c r="AW228" s="13" t="s">
        <v>32</v>
      </c>
      <c r="AX228" s="13" t="s">
        <v>76</v>
      </c>
      <c r="AY228" s="243" t="s">
        <v>133</v>
      </c>
    </row>
    <row r="229" s="13" customFormat="1">
      <c r="A229" s="13"/>
      <c r="B229" s="232"/>
      <c r="C229" s="233"/>
      <c r="D229" s="234" t="s">
        <v>162</v>
      </c>
      <c r="E229" s="235" t="s">
        <v>1</v>
      </c>
      <c r="F229" s="236" t="s">
        <v>362</v>
      </c>
      <c r="G229" s="233"/>
      <c r="H229" s="237">
        <v>19.559999999999999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162</v>
      </c>
      <c r="AU229" s="243" t="s">
        <v>86</v>
      </c>
      <c r="AV229" s="13" t="s">
        <v>86</v>
      </c>
      <c r="AW229" s="13" t="s">
        <v>32</v>
      </c>
      <c r="AX229" s="13" t="s">
        <v>76</v>
      </c>
      <c r="AY229" s="243" t="s">
        <v>133</v>
      </c>
    </row>
    <row r="230" s="13" customFormat="1">
      <c r="A230" s="13"/>
      <c r="B230" s="232"/>
      <c r="C230" s="233"/>
      <c r="D230" s="234" t="s">
        <v>162</v>
      </c>
      <c r="E230" s="235" t="s">
        <v>1</v>
      </c>
      <c r="F230" s="236" t="s">
        <v>363</v>
      </c>
      <c r="G230" s="233"/>
      <c r="H230" s="237">
        <v>48.399999999999999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162</v>
      </c>
      <c r="AU230" s="243" t="s">
        <v>86</v>
      </c>
      <c r="AV230" s="13" t="s">
        <v>86</v>
      </c>
      <c r="AW230" s="13" t="s">
        <v>32</v>
      </c>
      <c r="AX230" s="13" t="s">
        <v>76</v>
      </c>
      <c r="AY230" s="243" t="s">
        <v>133</v>
      </c>
    </row>
    <row r="231" s="15" customFormat="1">
      <c r="A231" s="15"/>
      <c r="B231" s="259"/>
      <c r="C231" s="260"/>
      <c r="D231" s="234" t="s">
        <v>162</v>
      </c>
      <c r="E231" s="261" t="s">
        <v>1</v>
      </c>
      <c r="F231" s="262" t="s">
        <v>212</v>
      </c>
      <c r="G231" s="260"/>
      <c r="H231" s="263">
        <v>76.959999999999994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9" t="s">
        <v>162</v>
      </c>
      <c r="AU231" s="269" t="s">
        <v>86</v>
      </c>
      <c r="AV231" s="15" t="s">
        <v>152</v>
      </c>
      <c r="AW231" s="15" t="s">
        <v>32</v>
      </c>
      <c r="AX231" s="15" t="s">
        <v>84</v>
      </c>
      <c r="AY231" s="269" t="s">
        <v>133</v>
      </c>
    </row>
    <row r="232" s="2" customFormat="1" ht="16.5" customHeight="1">
      <c r="A232" s="39"/>
      <c r="B232" s="40"/>
      <c r="C232" s="281" t="s">
        <v>364</v>
      </c>
      <c r="D232" s="281" t="s">
        <v>365</v>
      </c>
      <c r="E232" s="282" t="s">
        <v>366</v>
      </c>
      <c r="F232" s="283" t="s">
        <v>367</v>
      </c>
      <c r="G232" s="284" t="s">
        <v>337</v>
      </c>
      <c r="H232" s="285">
        <v>138.52799999999999</v>
      </c>
      <c r="I232" s="286"/>
      <c r="J232" s="287">
        <f>ROUND(I232*H232,2)</f>
        <v>0</v>
      </c>
      <c r="K232" s="283" t="s">
        <v>178</v>
      </c>
      <c r="L232" s="288"/>
      <c r="M232" s="289" t="s">
        <v>1</v>
      </c>
      <c r="N232" s="290" t="s">
        <v>41</v>
      </c>
      <c r="O232" s="92"/>
      <c r="P232" s="228">
        <f>O232*H232</f>
        <v>0</v>
      </c>
      <c r="Q232" s="228">
        <v>1</v>
      </c>
      <c r="R232" s="228">
        <f>Q232*H232</f>
        <v>138.52799999999999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242</v>
      </c>
      <c r="AT232" s="230" t="s">
        <v>365</v>
      </c>
      <c r="AU232" s="230" t="s">
        <v>86</v>
      </c>
      <c r="AY232" s="18" t="s">
        <v>133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152</v>
      </c>
      <c r="BM232" s="230" t="s">
        <v>368</v>
      </c>
    </row>
    <row r="233" s="13" customFormat="1">
      <c r="A233" s="13"/>
      <c r="B233" s="232"/>
      <c r="C233" s="233"/>
      <c r="D233" s="234" t="s">
        <v>162</v>
      </c>
      <c r="E233" s="235" t="s">
        <v>1</v>
      </c>
      <c r="F233" s="236" t="s">
        <v>369</v>
      </c>
      <c r="G233" s="233"/>
      <c r="H233" s="237">
        <v>76.959999999999994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162</v>
      </c>
      <c r="AU233" s="243" t="s">
        <v>86</v>
      </c>
      <c r="AV233" s="13" t="s">
        <v>86</v>
      </c>
      <c r="AW233" s="13" t="s">
        <v>32</v>
      </c>
      <c r="AX233" s="13" t="s">
        <v>84</v>
      </c>
      <c r="AY233" s="243" t="s">
        <v>133</v>
      </c>
    </row>
    <row r="234" s="13" customFormat="1">
      <c r="A234" s="13"/>
      <c r="B234" s="232"/>
      <c r="C234" s="233"/>
      <c r="D234" s="234" t="s">
        <v>162</v>
      </c>
      <c r="E234" s="233"/>
      <c r="F234" s="236" t="s">
        <v>370</v>
      </c>
      <c r="G234" s="233"/>
      <c r="H234" s="237">
        <v>138.52799999999999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162</v>
      </c>
      <c r="AU234" s="243" t="s">
        <v>86</v>
      </c>
      <c r="AV234" s="13" t="s">
        <v>86</v>
      </c>
      <c r="AW234" s="13" t="s">
        <v>4</v>
      </c>
      <c r="AX234" s="13" t="s">
        <v>84</v>
      </c>
      <c r="AY234" s="243" t="s">
        <v>133</v>
      </c>
    </row>
    <row r="235" s="2" customFormat="1" ht="24.15" customHeight="1">
      <c r="A235" s="39"/>
      <c r="B235" s="40"/>
      <c r="C235" s="219" t="s">
        <v>371</v>
      </c>
      <c r="D235" s="219" t="s">
        <v>139</v>
      </c>
      <c r="E235" s="220" t="s">
        <v>372</v>
      </c>
      <c r="F235" s="221" t="s">
        <v>373</v>
      </c>
      <c r="G235" s="222" t="s">
        <v>200</v>
      </c>
      <c r="H235" s="223">
        <v>1536.51</v>
      </c>
      <c r="I235" s="224"/>
      <c r="J235" s="225">
        <f>ROUND(I235*H235,2)</f>
        <v>0</v>
      </c>
      <c r="K235" s="221" t="s">
        <v>178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152</v>
      </c>
      <c r="AT235" s="230" t="s">
        <v>139</v>
      </c>
      <c r="AU235" s="230" t="s">
        <v>86</v>
      </c>
      <c r="AY235" s="18" t="s">
        <v>133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152</v>
      </c>
      <c r="BM235" s="230" t="s">
        <v>374</v>
      </c>
    </row>
    <row r="236" s="13" customFormat="1">
      <c r="A236" s="13"/>
      <c r="B236" s="232"/>
      <c r="C236" s="233"/>
      <c r="D236" s="234" t="s">
        <v>162</v>
      </c>
      <c r="E236" s="235" t="s">
        <v>1</v>
      </c>
      <c r="F236" s="236" t="s">
        <v>375</v>
      </c>
      <c r="G236" s="233"/>
      <c r="H236" s="237">
        <v>270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162</v>
      </c>
      <c r="AU236" s="243" t="s">
        <v>86</v>
      </c>
      <c r="AV236" s="13" t="s">
        <v>86</v>
      </c>
      <c r="AW236" s="13" t="s">
        <v>32</v>
      </c>
      <c r="AX236" s="13" t="s">
        <v>76</v>
      </c>
      <c r="AY236" s="243" t="s">
        <v>133</v>
      </c>
    </row>
    <row r="237" s="14" customFormat="1">
      <c r="A237" s="14"/>
      <c r="B237" s="249"/>
      <c r="C237" s="250"/>
      <c r="D237" s="234" t="s">
        <v>162</v>
      </c>
      <c r="E237" s="251" t="s">
        <v>1</v>
      </c>
      <c r="F237" s="252" t="s">
        <v>376</v>
      </c>
      <c r="G237" s="250"/>
      <c r="H237" s="251" t="s">
        <v>1</v>
      </c>
      <c r="I237" s="253"/>
      <c r="J237" s="250"/>
      <c r="K237" s="250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162</v>
      </c>
      <c r="AU237" s="258" t="s">
        <v>86</v>
      </c>
      <c r="AV237" s="14" t="s">
        <v>84</v>
      </c>
      <c r="AW237" s="14" t="s">
        <v>32</v>
      </c>
      <c r="AX237" s="14" t="s">
        <v>76</v>
      </c>
      <c r="AY237" s="258" t="s">
        <v>133</v>
      </c>
    </row>
    <row r="238" s="13" customFormat="1">
      <c r="A238" s="13"/>
      <c r="B238" s="232"/>
      <c r="C238" s="233"/>
      <c r="D238" s="234" t="s">
        <v>162</v>
      </c>
      <c r="E238" s="235" t="s">
        <v>1</v>
      </c>
      <c r="F238" s="236" t="s">
        <v>377</v>
      </c>
      <c r="G238" s="233"/>
      <c r="H238" s="237">
        <v>483.10000000000002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162</v>
      </c>
      <c r="AU238" s="243" t="s">
        <v>86</v>
      </c>
      <c r="AV238" s="13" t="s">
        <v>86</v>
      </c>
      <c r="AW238" s="13" t="s">
        <v>32</v>
      </c>
      <c r="AX238" s="13" t="s">
        <v>76</v>
      </c>
      <c r="AY238" s="243" t="s">
        <v>133</v>
      </c>
    </row>
    <row r="239" s="13" customFormat="1">
      <c r="A239" s="13"/>
      <c r="B239" s="232"/>
      <c r="C239" s="233"/>
      <c r="D239" s="234" t="s">
        <v>162</v>
      </c>
      <c r="E239" s="235" t="s">
        <v>1</v>
      </c>
      <c r="F239" s="236" t="s">
        <v>378</v>
      </c>
      <c r="G239" s="233"/>
      <c r="H239" s="237">
        <v>459.44999999999999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162</v>
      </c>
      <c r="AU239" s="243" t="s">
        <v>86</v>
      </c>
      <c r="AV239" s="13" t="s">
        <v>86</v>
      </c>
      <c r="AW239" s="13" t="s">
        <v>32</v>
      </c>
      <c r="AX239" s="13" t="s">
        <v>76</v>
      </c>
      <c r="AY239" s="243" t="s">
        <v>133</v>
      </c>
    </row>
    <row r="240" s="13" customFormat="1">
      <c r="A240" s="13"/>
      <c r="B240" s="232"/>
      <c r="C240" s="233"/>
      <c r="D240" s="234" t="s">
        <v>162</v>
      </c>
      <c r="E240" s="235" t="s">
        <v>1</v>
      </c>
      <c r="F240" s="236" t="s">
        <v>379</v>
      </c>
      <c r="G240" s="233"/>
      <c r="H240" s="237">
        <v>25.5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162</v>
      </c>
      <c r="AU240" s="243" t="s">
        <v>86</v>
      </c>
      <c r="AV240" s="13" t="s">
        <v>86</v>
      </c>
      <c r="AW240" s="13" t="s">
        <v>32</v>
      </c>
      <c r="AX240" s="13" t="s">
        <v>76</v>
      </c>
      <c r="AY240" s="243" t="s">
        <v>133</v>
      </c>
    </row>
    <row r="241" s="13" customFormat="1">
      <c r="A241" s="13"/>
      <c r="B241" s="232"/>
      <c r="C241" s="233"/>
      <c r="D241" s="234" t="s">
        <v>162</v>
      </c>
      <c r="E241" s="235" t="s">
        <v>1</v>
      </c>
      <c r="F241" s="236" t="s">
        <v>380</v>
      </c>
      <c r="G241" s="233"/>
      <c r="H241" s="237">
        <v>176.66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162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133</v>
      </c>
    </row>
    <row r="242" s="13" customFormat="1">
      <c r="A242" s="13"/>
      <c r="B242" s="232"/>
      <c r="C242" s="233"/>
      <c r="D242" s="234" t="s">
        <v>162</v>
      </c>
      <c r="E242" s="235" t="s">
        <v>1</v>
      </c>
      <c r="F242" s="236" t="s">
        <v>381</v>
      </c>
      <c r="G242" s="233"/>
      <c r="H242" s="237">
        <v>18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162</v>
      </c>
      <c r="AU242" s="243" t="s">
        <v>86</v>
      </c>
      <c r="AV242" s="13" t="s">
        <v>86</v>
      </c>
      <c r="AW242" s="13" t="s">
        <v>32</v>
      </c>
      <c r="AX242" s="13" t="s">
        <v>76</v>
      </c>
      <c r="AY242" s="243" t="s">
        <v>133</v>
      </c>
    </row>
    <row r="243" s="13" customFormat="1">
      <c r="A243" s="13"/>
      <c r="B243" s="232"/>
      <c r="C243" s="233"/>
      <c r="D243" s="234" t="s">
        <v>162</v>
      </c>
      <c r="E243" s="235" t="s">
        <v>1</v>
      </c>
      <c r="F243" s="236" t="s">
        <v>382</v>
      </c>
      <c r="G243" s="233"/>
      <c r="H243" s="237">
        <v>97.799999999999997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162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133</v>
      </c>
    </row>
    <row r="244" s="13" customFormat="1">
      <c r="A244" s="13"/>
      <c r="B244" s="232"/>
      <c r="C244" s="233"/>
      <c r="D244" s="234" t="s">
        <v>162</v>
      </c>
      <c r="E244" s="235" t="s">
        <v>1</v>
      </c>
      <c r="F244" s="236" t="s">
        <v>383</v>
      </c>
      <c r="G244" s="233"/>
      <c r="H244" s="237">
        <v>6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162</v>
      </c>
      <c r="AU244" s="243" t="s">
        <v>86</v>
      </c>
      <c r="AV244" s="13" t="s">
        <v>86</v>
      </c>
      <c r="AW244" s="13" t="s">
        <v>32</v>
      </c>
      <c r="AX244" s="13" t="s">
        <v>76</v>
      </c>
      <c r="AY244" s="243" t="s">
        <v>133</v>
      </c>
    </row>
    <row r="245" s="15" customFormat="1">
      <c r="A245" s="15"/>
      <c r="B245" s="259"/>
      <c r="C245" s="260"/>
      <c r="D245" s="234" t="s">
        <v>162</v>
      </c>
      <c r="E245" s="261" t="s">
        <v>1</v>
      </c>
      <c r="F245" s="262" t="s">
        <v>212</v>
      </c>
      <c r="G245" s="260"/>
      <c r="H245" s="263">
        <v>1536.51</v>
      </c>
      <c r="I245" s="264"/>
      <c r="J245" s="260"/>
      <c r="K245" s="260"/>
      <c r="L245" s="265"/>
      <c r="M245" s="266"/>
      <c r="N245" s="267"/>
      <c r="O245" s="267"/>
      <c r="P245" s="267"/>
      <c r="Q245" s="267"/>
      <c r="R245" s="267"/>
      <c r="S245" s="267"/>
      <c r="T245" s="26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9" t="s">
        <v>162</v>
      </c>
      <c r="AU245" s="269" t="s">
        <v>86</v>
      </c>
      <c r="AV245" s="15" t="s">
        <v>152</v>
      </c>
      <c r="AW245" s="15" t="s">
        <v>32</v>
      </c>
      <c r="AX245" s="15" t="s">
        <v>84</v>
      </c>
      <c r="AY245" s="269" t="s">
        <v>133</v>
      </c>
    </row>
    <row r="246" s="2" customFormat="1" ht="33" customHeight="1">
      <c r="A246" s="39"/>
      <c r="B246" s="40"/>
      <c r="C246" s="219" t="s">
        <v>384</v>
      </c>
      <c r="D246" s="219" t="s">
        <v>139</v>
      </c>
      <c r="E246" s="220" t="s">
        <v>385</v>
      </c>
      <c r="F246" s="221" t="s">
        <v>386</v>
      </c>
      <c r="G246" s="222" t="s">
        <v>200</v>
      </c>
      <c r="H246" s="223">
        <v>534.10000000000002</v>
      </c>
      <c r="I246" s="224"/>
      <c r="J246" s="225">
        <f>ROUND(I246*H246,2)</f>
        <v>0</v>
      </c>
      <c r="K246" s="221" t="s">
        <v>178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152</v>
      </c>
      <c r="AT246" s="230" t="s">
        <v>139</v>
      </c>
      <c r="AU246" s="230" t="s">
        <v>86</v>
      </c>
      <c r="AY246" s="18" t="s">
        <v>133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152</v>
      </c>
      <c r="BM246" s="230" t="s">
        <v>387</v>
      </c>
    </row>
    <row r="247" s="13" customFormat="1">
      <c r="A247" s="13"/>
      <c r="B247" s="232"/>
      <c r="C247" s="233"/>
      <c r="D247" s="234" t="s">
        <v>162</v>
      </c>
      <c r="E247" s="235" t="s">
        <v>1</v>
      </c>
      <c r="F247" s="236" t="s">
        <v>388</v>
      </c>
      <c r="G247" s="233"/>
      <c r="H247" s="237">
        <v>534.10000000000002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162</v>
      </c>
      <c r="AU247" s="243" t="s">
        <v>86</v>
      </c>
      <c r="AV247" s="13" t="s">
        <v>86</v>
      </c>
      <c r="AW247" s="13" t="s">
        <v>32</v>
      </c>
      <c r="AX247" s="13" t="s">
        <v>84</v>
      </c>
      <c r="AY247" s="243" t="s">
        <v>133</v>
      </c>
    </row>
    <row r="248" s="2" customFormat="1" ht="16.5" customHeight="1">
      <c r="A248" s="39"/>
      <c r="B248" s="40"/>
      <c r="C248" s="281" t="s">
        <v>389</v>
      </c>
      <c r="D248" s="281" t="s">
        <v>365</v>
      </c>
      <c r="E248" s="282" t="s">
        <v>390</v>
      </c>
      <c r="F248" s="283" t="s">
        <v>391</v>
      </c>
      <c r="G248" s="284" t="s">
        <v>337</v>
      </c>
      <c r="H248" s="285">
        <v>160.22999999999999</v>
      </c>
      <c r="I248" s="286"/>
      <c r="J248" s="287">
        <f>ROUND(I248*H248,2)</f>
        <v>0</v>
      </c>
      <c r="K248" s="283" t="s">
        <v>178</v>
      </c>
      <c r="L248" s="288"/>
      <c r="M248" s="289" t="s">
        <v>1</v>
      </c>
      <c r="N248" s="290" t="s">
        <v>41</v>
      </c>
      <c r="O248" s="92"/>
      <c r="P248" s="228">
        <f>O248*H248</f>
        <v>0</v>
      </c>
      <c r="Q248" s="228">
        <v>1</v>
      </c>
      <c r="R248" s="228">
        <f>Q248*H248</f>
        <v>160.22999999999999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242</v>
      </c>
      <c r="AT248" s="230" t="s">
        <v>365</v>
      </c>
      <c r="AU248" s="230" t="s">
        <v>86</v>
      </c>
      <c r="AY248" s="18" t="s">
        <v>133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152</v>
      </c>
      <c r="BM248" s="230" t="s">
        <v>392</v>
      </c>
    </row>
    <row r="249" s="13" customFormat="1">
      <c r="A249" s="13"/>
      <c r="B249" s="232"/>
      <c r="C249" s="233"/>
      <c r="D249" s="234" t="s">
        <v>162</v>
      </c>
      <c r="E249" s="235" t="s">
        <v>1</v>
      </c>
      <c r="F249" s="236" t="s">
        <v>393</v>
      </c>
      <c r="G249" s="233"/>
      <c r="H249" s="237">
        <v>160.22999999999999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162</v>
      </c>
      <c r="AU249" s="243" t="s">
        <v>86</v>
      </c>
      <c r="AV249" s="13" t="s">
        <v>86</v>
      </c>
      <c r="AW249" s="13" t="s">
        <v>32</v>
      </c>
      <c r="AX249" s="13" t="s">
        <v>84</v>
      </c>
      <c r="AY249" s="243" t="s">
        <v>133</v>
      </c>
    </row>
    <row r="250" s="2" customFormat="1" ht="24.15" customHeight="1">
      <c r="A250" s="39"/>
      <c r="B250" s="40"/>
      <c r="C250" s="219" t="s">
        <v>394</v>
      </c>
      <c r="D250" s="219" t="s">
        <v>139</v>
      </c>
      <c r="E250" s="220" t="s">
        <v>395</v>
      </c>
      <c r="F250" s="221" t="s">
        <v>396</v>
      </c>
      <c r="G250" s="222" t="s">
        <v>200</v>
      </c>
      <c r="H250" s="223">
        <v>534.10000000000002</v>
      </c>
      <c r="I250" s="224"/>
      <c r="J250" s="225">
        <f>ROUND(I250*H250,2)</f>
        <v>0</v>
      </c>
      <c r="K250" s="221" t="s">
        <v>178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152</v>
      </c>
      <c r="AT250" s="230" t="s">
        <v>139</v>
      </c>
      <c r="AU250" s="230" t="s">
        <v>86</v>
      </c>
      <c r="AY250" s="18" t="s">
        <v>133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152</v>
      </c>
      <c r="BM250" s="230" t="s">
        <v>397</v>
      </c>
    </row>
    <row r="251" s="13" customFormat="1">
      <c r="A251" s="13"/>
      <c r="B251" s="232"/>
      <c r="C251" s="233"/>
      <c r="D251" s="234" t="s">
        <v>162</v>
      </c>
      <c r="E251" s="235" t="s">
        <v>1</v>
      </c>
      <c r="F251" s="236" t="s">
        <v>398</v>
      </c>
      <c r="G251" s="233"/>
      <c r="H251" s="237">
        <v>244.19999999999999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162</v>
      </c>
      <c r="AU251" s="243" t="s">
        <v>86</v>
      </c>
      <c r="AV251" s="13" t="s">
        <v>86</v>
      </c>
      <c r="AW251" s="13" t="s">
        <v>32</v>
      </c>
      <c r="AX251" s="13" t="s">
        <v>76</v>
      </c>
      <c r="AY251" s="243" t="s">
        <v>133</v>
      </c>
    </row>
    <row r="252" s="13" customFormat="1">
      <c r="A252" s="13"/>
      <c r="B252" s="232"/>
      <c r="C252" s="233"/>
      <c r="D252" s="234" t="s">
        <v>162</v>
      </c>
      <c r="E252" s="235" t="s">
        <v>1</v>
      </c>
      <c r="F252" s="236" t="s">
        <v>399</v>
      </c>
      <c r="G252" s="233"/>
      <c r="H252" s="237">
        <v>289.89999999999998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162</v>
      </c>
      <c r="AU252" s="243" t="s">
        <v>86</v>
      </c>
      <c r="AV252" s="13" t="s">
        <v>86</v>
      </c>
      <c r="AW252" s="13" t="s">
        <v>32</v>
      </c>
      <c r="AX252" s="13" t="s">
        <v>76</v>
      </c>
      <c r="AY252" s="243" t="s">
        <v>133</v>
      </c>
    </row>
    <row r="253" s="15" customFormat="1">
      <c r="A253" s="15"/>
      <c r="B253" s="259"/>
      <c r="C253" s="260"/>
      <c r="D253" s="234" t="s">
        <v>162</v>
      </c>
      <c r="E253" s="261" t="s">
        <v>1</v>
      </c>
      <c r="F253" s="262" t="s">
        <v>212</v>
      </c>
      <c r="G253" s="260"/>
      <c r="H253" s="263">
        <v>534.09999999999991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9" t="s">
        <v>162</v>
      </c>
      <c r="AU253" s="269" t="s">
        <v>86</v>
      </c>
      <c r="AV253" s="15" t="s">
        <v>152</v>
      </c>
      <c r="AW253" s="15" t="s">
        <v>32</v>
      </c>
      <c r="AX253" s="15" t="s">
        <v>84</v>
      </c>
      <c r="AY253" s="269" t="s">
        <v>133</v>
      </c>
    </row>
    <row r="254" s="2" customFormat="1" ht="16.5" customHeight="1">
      <c r="A254" s="39"/>
      <c r="B254" s="40"/>
      <c r="C254" s="281" t="s">
        <v>400</v>
      </c>
      <c r="D254" s="281" t="s">
        <v>365</v>
      </c>
      <c r="E254" s="282" t="s">
        <v>401</v>
      </c>
      <c r="F254" s="283" t="s">
        <v>402</v>
      </c>
      <c r="G254" s="284" t="s">
        <v>403</v>
      </c>
      <c r="H254" s="285">
        <v>16.504000000000001</v>
      </c>
      <c r="I254" s="286"/>
      <c r="J254" s="287">
        <f>ROUND(I254*H254,2)</f>
        <v>0</v>
      </c>
      <c r="K254" s="283" t="s">
        <v>178</v>
      </c>
      <c r="L254" s="288"/>
      <c r="M254" s="289" t="s">
        <v>1</v>
      </c>
      <c r="N254" s="290" t="s">
        <v>41</v>
      </c>
      <c r="O254" s="92"/>
      <c r="P254" s="228">
        <f>O254*H254</f>
        <v>0</v>
      </c>
      <c r="Q254" s="228">
        <v>0.001</v>
      </c>
      <c r="R254" s="228">
        <f>Q254*H254</f>
        <v>0.016504000000000001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242</v>
      </c>
      <c r="AT254" s="230" t="s">
        <v>365</v>
      </c>
      <c r="AU254" s="230" t="s">
        <v>86</v>
      </c>
      <c r="AY254" s="18" t="s">
        <v>133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152</v>
      </c>
      <c r="BM254" s="230" t="s">
        <v>404</v>
      </c>
    </row>
    <row r="255" s="13" customFormat="1">
      <c r="A255" s="13"/>
      <c r="B255" s="232"/>
      <c r="C255" s="233"/>
      <c r="D255" s="234" t="s">
        <v>162</v>
      </c>
      <c r="E255" s="233"/>
      <c r="F255" s="236" t="s">
        <v>405</v>
      </c>
      <c r="G255" s="233"/>
      <c r="H255" s="237">
        <v>16.504000000000001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162</v>
      </c>
      <c r="AU255" s="243" t="s">
        <v>86</v>
      </c>
      <c r="AV255" s="13" t="s">
        <v>86</v>
      </c>
      <c r="AW255" s="13" t="s">
        <v>4</v>
      </c>
      <c r="AX255" s="13" t="s">
        <v>84</v>
      </c>
      <c r="AY255" s="243" t="s">
        <v>133</v>
      </c>
    </row>
    <row r="256" s="12" customFormat="1" ht="22.8" customHeight="1">
      <c r="A256" s="12"/>
      <c r="B256" s="203"/>
      <c r="C256" s="204"/>
      <c r="D256" s="205" t="s">
        <v>75</v>
      </c>
      <c r="E256" s="217" t="s">
        <v>86</v>
      </c>
      <c r="F256" s="217" t="s">
        <v>406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SUM(P257:P265)</f>
        <v>0</v>
      </c>
      <c r="Q256" s="211"/>
      <c r="R256" s="212">
        <f>SUM(R257:R265)</f>
        <v>70.075238000000013</v>
      </c>
      <c r="S256" s="211"/>
      <c r="T256" s="213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84</v>
      </c>
      <c r="AT256" s="215" t="s">
        <v>75</v>
      </c>
      <c r="AU256" s="215" t="s">
        <v>84</v>
      </c>
      <c r="AY256" s="214" t="s">
        <v>133</v>
      </c>
      <c r="BK256" s="216">
        <f>SUM(BK257:BK265)</f>
        <v>0</v>
      </c>
    </row>
    <row r="257" s="2" customFormat="1" ht="33" customHeight="1">
      <c r="A257" s="39"/>
      <c r="B257" s="40"/>
      <c r="C257" s="219" t="s">
        <v>407</v>
      </c>
      <c r="D257" s="219" t="s">
        <v>139</v>
      </c>
      <c r="E257" s="220" t="s">
        <v>408</v>
      </c>
      <c r="F257" s="221" t="s">
        <v>409</v>
      </c>
      <c r="G257" s="222" t="s">
        <v>200</v>
      </c>
      <c r="H257" s="223">
        <v>484</v>
      </c>
      <c r="I257" s="224"/>
      <c r="J257" s="225">
        <f>ROUND(I257*H257,2)</f>
        <v>0</v>
      </c>
      <c r="K257" s="221" t="s">
        <v>178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0.00031</v>
      </c>
      <c r="R257" s="228">
        <f>Q257*H257</f>
        <v>0.15004000000000001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152</v>
      </c>
      <c r="AT257" s="230" t="s">
        <v>139</v>
      </c>
      <c r="AU257" s="230" t="s">
        <v>86</v>
      </c>
      <c r="AY257" s="18" t="s">
        <v>133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152</v>
      </c>
      <c r="BM257" s="230" t="s">
        <v>410</v>
      </c>
    </row>
    <row r="258" s="13" customFormat="1">
      <c r="A258" s="13"/>
      <c r="B258" s="232"/>
      <c r="C258" s="233"/>
      <c r="D258" s="234" t="s">
        <v>162</v>
      </c>
      <c r="E258" s="235" t="s">
        <v>1</v>
      </c>
      <c r="F258" s="236" t="s">
        <v>411</v>
      </c>
      <c r="G258" s="233"/>
      <c r="H258" s="237">
        <v>484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162</v>
      </c>
      <c r="AU258" s="243" t="s">
        <v>86</v>
      </c>
      <c r="AV258" s="13" t="s">
        <v>86</v>
      </c>
      <c r="AW258" s="13" t="s">
        <v>32</v>
      </c>
      <c r="AX258" s="13" t="s">
        <v>84</v>
      </c>
      <c r="AY258" s="243" t="s">
        <v>133</v>
      </c>
    </row>
    <row r="259" s="2" customFormat="1" ht="24.15" customHeight="1">
      <c r="A259" s="39"/>
      <c r="B259" s="40"/>
      <c r="C259" s="281" t="s">
        <v>412</v>
      </c>
      <c r="D259" s="281" t="s">
        <v>365</v>
      </c>
      <c r="E259" s="282" t="s">
        <v>413</v>
      </c>
      <c r="F259" s="283" t="s">
        <v>414</v>
      </c>
      <c r="G259" s="284" t="s">
        <v>200</v>
      </c>
      <c r="H259" s="285">
        <v>508.19999999999999</v>
      </c>
      <c r="I259" s="286"/>
      <c r="J259" s="287">
        <f>ROUND(I259*H259,2)</f>
        <v>0</v>
      </c>
      <c r="K259" s="283" t="s">
        <v>178</v>
      </c>
      <c r="L259" s="288"/>
      <c r="M259" s="289" t="s">
        <v>1</v>
      </c>
      <c r="N259" s="290" t="s">
        <v>41</v>
      </c>
      <c r="O259" s="92"/>
      <c r="P259" s="228">
        <f>O259*H259</f>
        <v>0</v>
      </c>
      <c r="Q259" s="228">
        <v>0.00014999999999999999</v>
      </c>
      <c r="R259" s="228">
        <f>Q259*H259</f>
        <v>0.076229999999999992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242</v>
      </c>
      <c r="AT259" s="230" t="s">
        <v>365</v>
      </c>
      <c r="AU259" s="230" t="s">
        <v>86</v>
      </c>
      <c r="AY259" s="18" t="s">
        <v>133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84</v>
      </c>
      <c r="BK259" s="231">
        <f>ROUND(I259*H259,2)</f>
        <v>0</v>
      </c>
      <c r="BL259" s="18" t="s">
        <v>152</v>
      </c>
      <c r="BM259" s="230" t="s">
        <v>415</v>
      </c>
    </row>
    <row r="260" s="13" customFormat="1">
      <c r="A260" s="13"/>
      <c r="B260" s="232"/>
      <c r="C260" s="233"/>
      <c r="D260" s="234" t="s">
        <v>162</v>
      </c>
      <c r="E260" s="235" t="s">
        <v>1</v>
      </c>
      <c r="F260" s="236" t="s">
        <v>416</v>
      </c>
      <c r="G260" s="233"/>
      <c r="H260" s="237">
        <v>508.19999999999999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162</v>
      </c>
      <c r="AU260" s="243" t="s">
        <v>86</v>
      </c>
      <c r="AV260" s="13" t="s">
        <v>86</v>
      </c>
      <c r="AW260" s="13" t="s">
        <v>32</v>
      </c>
      <c r="AX260" s="13" t="s">
        <v>84</v>
      </c>
      <c r="AY260" s="243" t="s">
        <v>133</v>
      </c>
    </row>
    <row r="261" s="2" customFormat="1" ht="37.8" customHeight="1">
      <c r="A261" s="39"/>
      <c r="B261" s="40"/>
      <c r="C261" s="219" t="s">
        <v>417</v>
      </c>
      <c r="D261" s="219" t="s">
        <v>139</v>
      </c>
      <c r="E261" s="220" t="s">
        <v>418</v>
      </c>
      <c r="F261" s="221" t="s">
        <v>419</v>
      </c>
      <c r="G261" s="222" t="s">
        <v>245</v>
      </c>
      <c r="H261" s="223">
        <v>242</v>
      </c>
      <c r="I261" s="224"/>
      <c r="J261" s="225">
        <f>ROUND(I261*H261,2)</f>
        <v>0</v>
      </c>
      <c r="K261" s="221" t="s">
        <v>178</v>
      </c>
      <c r="L261" s="45"/>
      <c r="M261" s="226" t="s">
        <v>1</v>
      </c>
      <c r="N261" s="227" t="s">
        <v>41</v>
      </c>
      <c r="O261" s="92"/>
      <c r="P261" s="228">
        <f>O261*H261</f>
        <v>0</v>
      </c>
      <c r="Q261" s="228">
        <v>0.28736</v>
      </c>
      <c r="R261" s="228">
        <f>Q261*H261</f>
        <v>69.541120000000006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152</v>
      </c>
      <c r="AT261" s="230" t="s">
        <v>139</v>
      </c>
      <c r="AU261" s="230" t="s">
        <v>86</v>
      </c>
      <c r="AY261" s="18" t="s">
        <v>133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84</v>
      </c>
      <c r="BK261" s="231">
        <f>ROUND(I261*H261,2)</f>
        <v>0</v>
      </c>
      <c r="BL261" s="18" t="s">
        <v>152</v>
      </c>
      <c r="BM261" s="230" t="s">
        <v>420</v>
      </c>
    </row>
    <row r="262" s="2" customFormat="1" ht="24.15" customHeight="1">
      <c r="A262" s="39"/>
      <c r="B262" s="40"/>
      <c r="C262" s="219" t="s">
        <v>421</v>
      </c>
      <c r="D262" s="219" t="s">
        <v>139</v>
      </c>
      <c r="E262" s="220" t="s">
        <v>422</v>
      </c>
      <c r="F262" s="221" t="s">
        <v>423</v>
      </c>
      <c r="G262" s="222" t="s">
        <v>245</v>
      </c>
      <c r="H262" s="223">
        <v>120</v>
      </c>
      <c r="I262" s="224"/>
      <c r="J262" s="225">
        <f>ROUND(I262*H262,2)</f>
        <v>0</v>
      </c>
      <c r="K262" s="221" t="s">
        <v>178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152</v>
      </c>
      <c r="AT262" s="230" t="s">
        <v>139</v>
      </c>
      <c r="AU262" s="230" t="s">
        <v>86</v>
      </c>
      <c r="AY262" s="18" t="s">
        <v>133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152</v>
      </c>
      <c r="BM262" s="230" t="s">
        <v>424</v>
      </c>
    </row>
    <row r="263" s="13" customFormat="1">
      <c r="A263" s="13"/>
      <c r="B263" s="232"/>
      <c r="C263" s="233"/>
      <c r="D263" s="234" t="s">
        <v>162</v>
      </c>
      <c r="E263" s="235" t="s">
        <v>1</v>
      </c>
      <c r="F263" s="236" t="s">
        <v>260</v>
      </c>
      <c r="G263" s="233"/>
      <c r="H263" s="237">
        <v>120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162</v>
      </c>
      <c r="AU263" s="243" t="s">
        <v>86</v>
      </c>
      <c r="AV263" s="13" t="s">
        <v>86</v>
      </c>
      <c r="AW263" s="13" t="s">
        <v>32</v>
      </c>
      <c r="AX263" s="13" t="s">
        <v>84</v>
      </c>
      <c r="AY263" s="243" t="s">
        <v>133</v>
      </c>
    </row>
    <row r="264" s="2" customFormat="1" ht="16.5" customHeight="1">
      <c r="A264" s="39"/>
      <c r="B264" s="40"/>
      <c r="C264" s="281" t="s">
        <v>425</v>
      </c>
      <c r="D264" s="281" t="s">
        <v>365</v>
      </c>
      <c r="E264" s="282" t="s">
        <v>426</v>
      </c>
      <c r="F264" s="283" t="s">
        <v>427</v>
      </c>
      <c r="G264" s="284" t="s">
        <v>245</v>
      </c>
      <c r="H264" s="285">
        <v>121.2</v>
      </c>
      <c r="I264" s="286"/>
      <c r="J264" s="287">
        <f>ROUND(I264*H264,2)</f>
        <v>0</v>
      </c>
      <c r="K264" s="283" t="s">
        <v>1</v>
      </c>
      <c r="L264" s="288"/>
      <c r="M264" s="289" t="s">
        <v>1</v>
      </c>
      <c r="N264" s="290" t="s">
        <v>41</v>
      </c>
      <c r="O264" s="92"/>
      <c r="P264" s="228">
        <f>O264*H264</f>
        <v>0</v>
      </c>
      <c r="Q264" s="228">
        <v>0.0025400000000000002</v>
      </c>
      <c r="R264" s="228">
        <f>Q264*H264</f>
        <v>0.30784800000000001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242</v>
      </c>
      <c r="AT264" s="230" t="s">
        <v>365</v>
      </c>
      <c r="AU264" s="230" t="s">
        <v>86</v>
      </c>
      <c r="AY264" s="18" t="s">
        <v>133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84</v>
      </c>
      <c r="BK264" s="231">
        <f>ROUND(I264*H264,2)</f>
        <v>0</v>
      </c>
      <c r="BL264" s="18" t="s">
        <v>152</v>
      </c>
      <c r="BM264" s="230" t="s">
        <v>428</v>
      </c>
    </row>
    <row r="265" s="13" customFormat="1">
      <c r="A265" s="13"/>
      <c r="B265" s="232"/>
      <c r="C265" s="233"/>
      <c r="D265" s="234" t="s">
        <v>162</v>
      </c>
      <c r="E265" s="233"/>
      <c r="F265" s="236" t="s">
        <v>429</v>
      </c>
      <c r="G265" s="233"/>
      <c r="H265" s="237">
        <v>121.2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162</v>
      </c>
      <c r="AU265" s="243" t="s">
        <v>86</v>
      </c>
      <c r="AV265" s="13" t="s">
        <v>86</v>
      </c>
      <c r="AW265" s="13" t="s">
        <v>4</v>
      </c>
      <c r="AX265" s="13" t="s">
        <v>84</v>
      </c>
      <c r="AY265" s="243" t="s">
        <v>133</v>
      </c>
    </row>
    <row r="266" s="12" customFormat="1" ht="22.8" customHeight="1">
      <c r="A266" s="12"/>
      <c r="B266" s="203"/>
      <c r="C266" s="204"/>
      <c r="D266" s="205" t="s">
        <v>75</v>
      </c>
      <c r="E266" s="217" t="s">
        <v>152</v>
      </c>
      <c r="F266" s="217" t="s">
        <v>430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SUM(P267:P268)</f>
        <v>0</v>
      </c>
      <c r="Q266" s="211"/>
      <c r="R266" s="212">
        <f>SUM(R267:R268)</f>
        <v>0</v>
      </c>
      <c r="S266" s="211"/>
      <c r="T266" s="213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84</v>
      </c>
      <c r="AT266" s="215" t="s">
        <v>75</v>
      </c>
      <c r="AU266" s="215" t="s">
        <v>84</v>
      </c>
      <c r="AY266" s="214" t="s">
        <v>133</v>
      </c>
      <c r="BK266" s="216">
        <f>SUM(BK267:BK268)</f>
        <v>0</v>
      </c>
    </row>
    <row r="267" s="2" customFormat="1" ht="16.5" customHeight="1">
      <c r="A267" s="39"/>
      <c r="B267" s="40"/>
      <c r="C267" s="219" t="s">
        <v>431</v>
      </c>
      <c r="D267" s="219" t="s">
        <v>139</v>
      </c>
      <c r="E267" s="220" t="s">
        <v>432</v>
      </c>
      <c r="F267" s="221" t="s">
        <v>433</v>
      </c>
      <c r="G267" s="222" t="s">
        <v>268</v>
      </c>
      <c r="H267" s="223">
        <v>17.370000000000001</v>
      </c>
      <c r="I267" s="224"/>
      <c r="J267" s="225">
        <f>ROUND(I267*H267,2)</f>
        <v>0</v>
      </c>
      <c r="K267" s="221" t="s">
        <v>178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152</v>
      </c>
      <c r="AT267" s="230" t="s">
        <v>139</v>
      </c>
      <c r="AU267" s="230" t="s">
        <v>86</v>
      </c>
      <c r="AY267" s="18" t="s">
        <v>133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152</v>
      </c>
      <c r="BM267" s="230" t="s">
        <v>434</v>
      </c>
    </row>
    <row r="268" s="13" customFormat="1">
      <c r="A268" s="13"/>
      <c r="B268" s="232"/>
      <c r="C268" s="233"/>
      <c r="D268" s="234" t="s">
        <v>162</v>
      </c>
      <c r="E268" s="235" t="s">
        <v>1</v>
      </c>
      <c r="F268" s="236" t="s">
        <v>435</v>
      </c>
      <c r="G268" s="233"/>
      <c r="H268" s="237">
        <v>17.370000000000001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162</v>
      </c>
      <c r="AU268" s="243" t="s">
        <v>86</v>
      </c>
      <c r="AV268" s="13" t="s">
        <v>86</v>
      </c>
      <c r="AW268" s="13" t="s">
        <v>32</v>
      </c>
      <c r="AX268" s="13" t="s">
        <v>84</v>
      </c>
      <c r="AY268" s="243" t="s">
        <v>133</v>
      </c>
    </row>
    <row r="269" s="12" customFormat="1" ht="22.8" customHeight="1">
      <c r="A269" s="12"/>
      <c r="B269" s="203"/>
      <c r="C269" s="204"/>
      <c r="D269" s="205" t="s">
        <v>75</v>
      </c>
      <c r="E269" s="217" t="s">
        <v>136</v>
      </c>
      <c r="F269" s="217" t="s">
        <v>436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SUM(P270:P336)</f>
        <v>0</v>
      </c>
      <c r="Q269" s="211"/>
      <c r="R269" s="212">
        <f>SUM(R270:R336)</f>
        <v>409.63463520000005</v>
      </c>
      <c r="S269" s="211"/>
      <c r="T269" s="213">
        <f>SUM(T270:T336)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84</v>
      </c>
      <c r="AT269" s="215" t="s">
        <v>75</v>
      </c>
      <c r="AU269" s="215" t="s">
        <v>84</v>
      </c>
      <c r="AY269" s="214" t="s">
        <v>133</v>
      </c>
      <c r="BK269" s="216">
        <f>SUM(BK270:BK336)</f>
        <v>0</v>
      </c>
    </row>
    <row r="270" s="2" customFormat="1" ht="24.15" customHeight="1">
      <c r="A270" s="39"/>
      <c r="B270" s="40"/>
      <c r="C270" s="219" t="s">
        <v>437</v>
      </c>
      <c r="D270" s="219" t="s">
        <v>139</v>
      </c>
      <c r="E270" s="220" t="s">
        <v>438</v>
      </c>
      <c r="F270" s="221" t="s">
        <v>439</v>
      </c>
      <c r="G270" s="222" t="s">
        <v>200</v>
      </c>
      <c r="H270" s="223">
        <v>1472.53</v>
      </c>
      <c r="I270" s="224"/>
      <c r="J270" s="225">
        <f>ROUND(I270*H270,2)</f>
        <v>0</v>
      </c>
      <c r="K270" s="221" t="s">
        <v>178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152</v>
      </c>
      <c r="AT270" s="230" t="s">
        <v>139</v>
      </c>
      <c r="AU270" s="230" t="s">
        <v>86</v>
      </c>
      <c r="AY270" s="18" t="s">
        <v>133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152</v>
      </c>
      <c r="BM270" s="230" t="s">
        <v>440</v>
      </c>
    </row>
    <row r="271" s="2" customFormat="1">
      <c r="A271" s="39"/>
      <c r="B271" s="40"/>
      <c r="C271" s="41"/>
      <c r="D271" s="234" t="s">
        <v>441</v>
      </c>
      <c r="E271" s="41"/>
      <c r="F271" s="291" t="s">
        <v>442</v>
      </c>
      <c r="G271" s="41"/>
      <c r="H271" s="41"/>
      <c r="I271" s="292"/>
      <c r="J271" s="41"/>
      <c r="K271" s="41"/>
      <c r="L271" s="45"/>
      <c r="M271" s="293"/>
      <c r="N271" s="29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441</v>
      </c>
      <c r="AU271" s="18" t="s">
        <v>86</v>
      </c>
    </row>
    <row r="272" s="13" customFormat="1">
      <c r="A272" s="13"/>
      <c r="B272" s="232"/>
      <c r="C272" s="233"/>
      <c r="D272" s="234" t="s">
        <v>162</v>
      </c>
      <c r="E272" s="235" t="s">
        <v>1</v>
      </c>
      <c r="F272" s="236" t="s">
        <v>443</v>
      </c>
      <c r="G272" s="233"/>
      <c r="H272" s="237">
        <v>942.54999999999995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162</v>
      </c>
      <c r="AU272" s="243" t="s">
        <v>86</v>
      </c>
      <c r="AV272" s="13" t="s">
        <v>86</v>
      </c>
      <c r="AW272" s="13" t="s">
        <v>32</v>
      </c>
      <c r="AX272" s="13" t="s">
        <v>76</v>
      </c>
      <c r="AY272" s="243" t="s">
        <v>133</v>
      </c>
    </row>
    <row r="273" s="13" customFormat="1">
      <c r="A273" s="13"/>
      <c r="B273" s="232"/>
      <c r="C273" s="233"/>
      <c r="D273" s="234" t="s">
        <v>162</v>
      </c>
      <c r="E273" s="235" t="s">
        <v>1</v>
      </c>
      <c r="F273" s="236" t="s">
        <v>444</v>
      </c>
      <c r="G273" s="233"/>
      <c r="H273" s="237">
        <v>353.31999999999999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162</v>
      </c>
      <c r="AU273" s="243" t="s">
        <v>86</v>
      </c>
      <c r="AV273" s="13" t="s">
        <v>86</v>
      </c>
      <c r="AW273" s="13" t="s">
        <v>32</v>
      </c>
      <c r="AX273" s="13" t="s">
        <v>76</v>
      </c>
      <c r="AY273" s="243" t="s">
        <v>133</v>
      </c>
    </row>
    <row r="274" s="14" customFormat="1">
      <c r="A274" s="14"/>
      <c r="B274" s="249"/>
      <c r="C274" s="250"/>
      <c r="D274" s="234" t="s">
        <v>162</v>
      </c>
      <c r="E274" s="251" t="s">
        <v>1</v>
      </c>
      <c r="F274" s="252" t="s">
        <v>270</v>
      </c>
      <c r="G274" s="250"/>
      <c r="H274" s="251" t="s">
        <v>1</v>
      </c>
      <c r="I274" s="253"/>
      <c r="J274" s="250"/>
      <c r="K274" s="250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162</v>
      </c>
      <c r="AU274" s="258" t="s">
        <v>86</v>
      </c>
      <c r="AV274" s="14" t="s">
        <v>84</v>
      </c>
      <c r="AW274" s="14" t="s">
        <v>32</v>
      </c>
      <c r="AX274" s="14" t="s">
        <v>76</v>
      </c>
      <c r="AY274" s="258" t="s">
        <v>133</v>
      </c>
    </row>
    <row r="275" s="13" customFormat="1">
      <c r="A275" s="13"/>
      <c r="B275" s="232"/>
      <c r="C275" s="233"/>
      <c r="D275" s="234" t="s">
        <v>162</v>
      </c>
      <c r="E275" s="235" t="s">
        <v>1</v>
      </c>
      <c r="F275" s="236" t="s">
        <v>445</v>
      </c>
      <c r="G275" s="233"/>
      <c r="H275" s="237">
        <v>176.66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162</v>
      </c>
      <c r="AU275" s="243" t="s">
        <v>86</v>
      </c>
      <c r="AV275" s="13" t="s">
        <v>86</v>
      </c>
      <c r="AW275" s="13" t="s">
        <v>32</v>
      </c>
      <c r="AX275" s="13" t="s">
        <v>76</v>
      </c>
      <c r="AY275" s="243" t="s">
        <v>133</v>
      </c>
    </row>
    <row r="276" s="15" customFormat="1">
      <c r="A276" s="15"/>
      <c r="B276" s="259"/>
      <c r="C276" s="260"/>
      <c r="D276" s="234" t="s">
        <v>162</v>
      </c>
      <c r="E276" s="261" t="s">
        <v>1</v>
      </c>
      <c r="F276" s="262" t="s">
        <v>212</v>
      </c>
      <c r="G276" s="260"/>
      <c r="H276" s="263">
        <v>1472.53</v>
      </c>
      <c r="I276" s="264"/>
      <c r="J276" s="260"/>
      <c r="K276" s="260"/>
      <c r="L276" s="265"/>
      <c r="M276" s="266"/>
      <c r="N276" s="267"/>
      <c r="O276" s="267"/>
      <c r="P276" s="267"/>
      <c r="Q276" s="267"/>
      <c r="R276" s="267"/>
      <c r="S276" s="267"/>
      <c r="T276" s="26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9" t="s">
        <v>162</v>
      </c>
      <c r="AU276" s="269" t="s">
        <v>86</v>
      </c>
      <c r="AV276" s="15" t="s">
        <v>152</v>
      </c>
      <c r="AW276" s="15" t="s">
        <v>32</v>
      </c>
      <c r="AX276" s="15" t="s">
        <v>84</v>
      </c>
      <c r="AY276" s="269" t="s">
        <v>133</v>
      </c>
    </row>
    <row r="277" s="2" customFormat="1" ht="24.15" customHeight="1">
      <c r="A277" s="39"/>
      <c r="B277" s="40"/>
      <c r="C277" s="219" t="s">
        <v>446</v>
      </c>
      <c r="D277" s="219" t="s">
        <v>139</v>
      </c>
      <c r="E277" s="220" t="s">
        <v>447</v>
      </c>
      <c r="F277" s="221" t="s">
        <v>448</v>
      </c>
      <c r="G277" s="222" t="s">
        <v>200</v>
      </c>
      <c r="H277" s="223">
        <v>295.5</v>
      </c>
      <c r="I277" s="224"/>
      <c r="J277" s="225">
        <f>ROUND(I277*H277,2)</f>
        <v>0</v>
      </c>
      <c r="K277" s="221" t="s">
        <v>178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152</v>
      </c>
      <c r="AT277" s="230" t="s">
        <v>139</v>
      </c>
      <c r="AU277" s="230" t="s">
        <v>86</v>
      </c>
      <c r="AY277" s="18" t="s">
        <v>133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152</v>
      </c>
      <c r="BM277" s="230" t="s">
        <v>449</v>
      </c>
    </row>
    <row r="278" s="2" customFormat="1">
      <c r="A278" s="39"/>
      <c r="B278" s="40"/>
      <c r="C278" s="41"/>
      <c r="D278" s="234" t="s">
        <v>441</v>
      </c>
      <c r="E278" s="41"/>
      <c r="F278" s="291" t="s">
        <v>442</v>
      </c>
      <c r="G278" s="41"/>
      <c r="H278" s="41"/>
      <c r="I278" s="292"/>
      <c r="J278" s="41"/>
      <c r="K278" s="41"/>
      <c r="L278" s="45"/>
      <c r="M278" s="293"/>
      <c r="N278" s="29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441</v>
      </c>
      <c r="AU278" s="18" t="s">
        <v>86</v>
      </c>
    </row>
    <row r="279" s="13" customFormat="1">
      <c r="A279" s="13"/>
      <c r="B279" s="232"/>
      <c r="C279" s="233"/>
      <c r="D279" s="234" t="s">
        <v>162</v>
      </c>
      <c r="E279" s="235" t="s">
        <v>1</v>
      </c>
      <c r="F279" s="236" t="s">
        <v>450</v>
      </c>
      <c r="G279" s="233"/>
      <c r="H279" s="237">
        <v>270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162</v>
      </c>
      <c r="AU279" s="243" t="s">
        <v>86</v>
      </c>
      <c r="AV279" s="13" t="s">
        <v>86</v>
      </c>
      <c r="AW279" s="13" t="s">
        <v>32</v>
      </c>
      <c r="AX279" s="13" t="s">
        <v>76</v>
      </c>
      <c r="AY279" s="243" t="s">
        <v>133</v>
      </c>
    </row>
    <row r="280" s="13" customFormat="1">
      <c r="A280" s="13"/>
      <c r="B280" s="232"/>
      <c r="C280" s="233"/>
      <c r="D280" s="234" t="s">
        <v>162</v>
      </c>
      <c r="E280" s="235" t="s">
        <v>1</v>
      </c>
      <c r="F280" s="236" t="s">
        <v>451</v>
      </c>
      <c r="G280" s="233"/>
      <c r="H280" s="237">
        <v>25.5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162</v>
      </c>
      <c r="AU280" s="243" t="s">
        <v>86</v>
      </c>
      <c r="AV280" s="13" t="s">
        <v>86</v>
      </c>
      <c r="AW280" s="13" t="s">
        <v>32</v>
      </c>
      <c r="AX280" s="13" t="s">
        <v>76</v>
      </c>
      <c r="AY280" s="243" t="s">
        <v>133</v>
      </c>
    </row>
    <row r="281" s="15" customFormat="1">
      <c r="A281" s="15"/>
      <c r="B281" s="259"/>
      <c r="C281" s="260"/>
      <c r="D281" s="234" t="s">
        <v>162</v>
      </c>
      <c r="E281" s="261" t="s">
        <v>1</v>
      </c>
      <c r="F281" s="262" t="s">
        <v>212</v>
      </c>
      <c r="G281" s="260"/>
      <c r="H281" s="263">
        <v>295.5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9" t="s">
        <v>162</v>
      </c>
      <c r="AU281" s="269" t="s">
        <v>86</v>
      </c>
      <c r="AV281" s="15" t="s">
        <v>152</v>
      </c>
      <c r="AW281" s="15" t="s">
        <v>32</v>
      </c>
      <c r="AX281" s="15" t="s">
        <v>84</v>
      </c>
      <c r="AY281" s="269" t="s">
        <v>133</v>
      </c>
    </row>
    <row r="282" s="2" customFormat="1" ht="24.15" customHeight="1">
      <c r="A282" s="39"/>
      <c r="B282" s="40"/>
      <c r="C282" s="219" t="s">
        <v>452</v>
      </c>
      <c r="D282" s="219" t="s">
        <v>139</v>
      </c>
      <c r="E282" s="220" t="s">
        <v>453</v>
      </c>
      <c r="F282" s="221" t="s">
        <v>454</v>
      </c>
      <c r="G282" s="222" t="s">
        <v>200</v>
      </c>
      <c r="H282" s="223">
        <v>270</v>
      </c>
      <c r="I282" s="224"/>
      <c r="J282" s="225">
        <f>ROUND(I282*H282,2)</f>
        <v>0</v>
      </c>
      <c r="K282" s="221" t="s">
        <v>178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152</v>
      </c>
      <c r="AT282" s="230" t="s">
        <v>139</v>
      </c>
      <c r="AU282" s="230" t="s">
        <v>86</v>
      </c>
      <c r="AY282" s="18" t="s">
        <v>133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152</v>
      </c>
      <c r="BM282" s="230" t="s">
        <v>455</v>
      </c>
    </row>
    <row r="283" s="2" customFormat="1">
      <c r="A283" s="39"/>
      <c r="B283" s="40"/>
      <c r="C283" s="41"/>
      <c r="D283" s="234" t="s">
        <v>441</v>
      </c>
      <c r="E283" s="41"/>
      <c r="F283" s="291" t="s">
        <v>456</v>
      </c>
      <c r="G283" s="41"/>
      <c r="H283" s="41"/>
      <c r="I283" s="292"/>
      <c r="J283" s="41"/>
      <c r="K283" s="41"/>
      <c r="L283" s="45"/>
      <c r="M283" s="293"/>
      <c r="N283" s="29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441</v>
      </c>
      <c r="AU283" s="18" t="s">
        <v>86</v>
      </c>
    </row>
    <row r="284" s="14" customFormat="1">
      <c r="A284" s="14"/>
      <c r="B284" s="249"/>
      <c r="C284" s="250"/>
      <c r="D284" s="234" t="s">
        <v>162</v>
      </c>
      <c r="E284" s="251" t="s">
        <v>1</v>
      </c>
      <c r="F284" s="252" t="s">
        <v>270</v>
      </c>
      <c r="G284" s="250"/>
      <c r="H284" s="251" t="s">
        <v>1</v>
      </c>
      <c r="I284" s="253"/>
      <c r="J284" s="250"/>
      <c r="K284" s="250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162</v>
      </c>
      <c r="AU284" s="258" t="s">
        <v>86</v>
      </c>
      <c r="AV284" s="14" t="s">
        <v>84</v>
      </c>
      <c r="AW284" s="14" t="s">
        <v>32</v>
      </c>
      <c r="AX284" s="14" t="s">
        <v>76</v>
      </c>
      <c r="AY284" s="258" t="s">
        <v>133</v>
      </c>
    </row>
    <row r="285" s="13" customFormat="1">
      <c r="A285" s="13"/>
      <c r="B285" s="232"/>
      <c r="C285" s="233"/>
      <c r="D285" s="234" t="s">
        <v>162</v>
      </c>
      <c r="E285" s="235" t="s">
        <v>1</v>
      </c>
      <c r="F285" s="236" t="s">
        <v>457</v>
      </c>
      <c r="G285" s="233"/>
      <c r="H285" s="237">
        <v>270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162</v>
      </c>
      <c r="AU285" s="243" t="s">
        <v>86</v>
      </c>
      <c r="AV285" s="13" t="s">
        <v>86</v>
      </c>
      <c r="AW285" s="13" t="s">
        <v>32</v>
      </c>
      <c r="AX285" s="13" t="s">
        <v>84</v>
      </c>
      <c r="AY285" s="243" t="s">
        <v>133</v>
      </c>
    </row>
    <row r="286" s="2" customFormat="1" ht="24.15" customHeight="1">
      <c r="A286" s="39"/>
      <c r="B286" s="40"/>
      <c r="C286" s="219" t="s">
        <v>458</v>
      </c>
      <c r="D286" s="219" t="s">
        <v>139</v>
      </c>
      <c r="E286" s="220" t="s">
        <v>459</v>
      </c>
      <c r="F286" s="221" t="s">
        <v>460</v>
      </c>
      <c r="G286" s="222" t="s">
        <v>200</v>
      </c>
      <c r="H286" s="223">
        <v>312.5</v>
      </c>
      <c r="I286" s="224"/>
      <c r="J286" s="225">
        <f>ROUND(I286*H286,2)</f>
        <v>0</v>
      </c>
      <c r="K286" s="221" t="s">
        <v>178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152</v>
      </c>
      <c r="AT286" s="230" t="s">
        <v>139</v>
      </c>
      <c r="AU286" s="230" t="s">
        <v>86</v>
      </c>
      <c r="AY286" s="18" t="s">
        <v>133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152</v>
      </c>
      <c r="BM286" s="230" t="s">
        <v>461</v>
      </c>
    </row>
    <row r="287" s="13" customFormat="1">
      <c r="A287" s="13"/>
      <c r="B287" s="232"/>
      <c r="C287" s="233"/>
      <c r="D287" s="234" t="s">
        <v>162</v>
      </c>
      <c r="E287" s="235" t="s">
        <v>1</v>
      </c>
      <c r="F287" s="236" t="s">
        <v>462</v>
      </c>
      <c r="G287" s="233"/>
      <c r="H287" s="237">
        <v>270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162</v>
      </c>
      <c r="AU287" s="243" t="s">
        <v>86</v>
      </c>
      <c r="AV287" s="13" t="s">
        <v>86</v>
      </c>
      <c r="AW287" s="13" t="s">
        <v>32</v>
      </c>
      <c r="AX287" s="13" t="s">
        <v>76</v>
      </c>
      <c r="AY287" s="243" t="s">
        <v>133</v>
      </c>
    </row>
    <row r="288" s="13" customFormat="1">
      <c r="A288" s="13"/>
      <c r="B288" s="232"/>
      <c r="C288" s="233"/>
      <c r="D288" s="234" t="s">
        <v>162</v>
      </c>
      <c r="E288" s="235" t="s">
        <v>1</v>
      </c>
      <c r="F288" s="236" t="s">
        <v>463</v>
      </c>
      <c r="G288" s="233"/>
      <c r="H288" s="237">
        <v>42.5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162</v>
      </c>
      <c r="AU288" s="243" t="s">
        <v>86</v>
      </c>
      <c r="AV288" s="13" t="s">
        <v>86</v>
      </c>
      <c r="AW288" s="13" t="s">
        <v>32</v>
      </c>
      <c r="AX288" s="13" t="s">
        <v>76</v>
      </c>
      <c r="AY288" s="243" t="s">
        <v>133</v>
      </c>
    </row>
    <row r="289" s="15" customFormat="1">
      <c r="A289" s="15"/>
      <c r="B289" s="259"/>
      <c r="C289" s="260"/>
      <c r="D289" s="234" t="s">
        <v>162</v>
      </c>
      <c r="E289" s="261" t="s">
        <v>1</v>
      </c>
      <c r="F289" s="262" t="s">
        <v>212</v>
      </c>
      <c r="G289" s="260"/>
      <c r="H289" s="263">
        <v>312.5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9" t="s">
        <v>162</v>
      </c>
      <c r="AU289" s="269" t="s">
        <v>86</v>
      </c>
      <c r="AV289" s="15" t="s">
        <v>152</v>
      </c>
      <c r="AW289" s="15" t="s">
        <v>32</v>
      </c>
      <c r="AX289" s="15" t="s">
        <v>84</v>
      </c>
      <c r="AY289" s="269" t="s">
        <v>133</v>
      </c>
    </row>
    <row r="290" s="2" customFormat="1" ht="33" customHeight="1">
      <c r="A290" s="39"/>
      <c r="B290" s="40"/>
      <c r="C290" s="219" t="s">
        <v>464</v>
      </c>
      <c r="D290" s="219" t="s">
        <v>139</v>
      </c>
      <c r="E290" s="220" t="s">
        <v>465</v>
      </c>
      <c r="F290" s="221" t="s">
        <v>466</v>
      </c>
      <c r="G290" s="222" t="s">
        <v>200</v>
      </c>
      <c r="H290" s="223">
        <v>60</v>
      </c>
      <c r="I290" s="224"/>
      <c r="J290" s="225">
        <f>ROUND(I290*H290,2)</f>
        <v>0</v>
      </c>
      <c r="K290" s="221" t="s">
        <v>178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0.083500000000000005</v>
      </c>
      <c r="R290" s="228">
        <f>Q290*H290</f>
        <v>5.0100000000000007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152</v>
      </c>
      <c r="AT290" s="230" t="s">
        <v>139</v>
      </c>
      <c r="AU290" s="230" t="s">
        <v>86</v>
      </c>
      <c r="AY290" s="18" t="s">
        <v>133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152</v>
      </c>
      <c r="BM290" s="230" t="s">
        <v>467</v>
      </c>
    </row>
    <row r="291" s="13" customFormat="1">
      <c r="A291" s="13"/>
      <c r="B291" s="232"/>
      <c r="C291" s="233"/>
      <c r="D291" s="234" t="s">
        <v>162</v>
      </c>
      <c r="E291" s="235" t="s">
        <v>1</v>
      </c>
      <c r="F291" s="236" t="s">
        <v>468</v>
      </c>
      <c r="G291" s="233"/>
      <c r="H291" s="237">
        <v>60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162</v>
      </c>
      <c r="AU291" s="243" t="s">
        <v>86</v>
      </c>
      <c r="AV291" s="13" t="s">
        <v>86</v>
      </c>
      <c r="AW291" s="13" t="s">
        <v>32</v>
      </c>
      <c r="AX291" s="13" t="s">
        <v>84</v>
      </c>
      <c r="AY291" s="243" t="s">
        <v>133</v>
      </c>
    </row>
    <row r="292" s="2" customFormat="1" ht="16.5" customHeight="1">
      <c r="A292" s="39"/>
      <c r="B292" s="40"/>
      <c r="C292" s="281" t="s">
        <v>469</v>
      </c>
      <c r="D292" s="281" t="s">
        <v>365</v>
      </c>
      <c r="E292" s="282" t="s">
        <v>470</v>
      </c>
      <c r="F292" s="283" t="s">
        <v>471</v>
      </c>
      <c r="G292" s="284" t="s">
        <v>174</v>
      </c>
      <c r="H292" s="285">
        <v>30.300000000000001</v>
      </c>
      <c r="I292" s="286"/>
      <c r="J292" s="287">
        <f>ROUND(I292*H292,2)</f>
        <v>0</v>
      </c>
      <c r="K292" s="283" t="s">
        <v>178</v>
      </c>
      <c r="L292" s="288"/>
      <c r="M292" s="289" t="s">
        <v>1</v>
      </c>
      <c r="N292" s="290" t="s">
        <v>41</v>
      </c>
      <c r="O292" s="92"/>
      <c r="P292" s="228">
        <f>O292*H292</f>
        <v>0</v>
      </c>
      <c r="Q292" s="228">
        <v>0.75</v>
      </c>
      <c r="R292" s="228">
        <f>Q292*H292</f>
        <v>22.725000000000001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242</v>
      </c>
      <c r="AT292" s="230" t="s">
        <v>365</v>
      </c>
      <c r="AU292" s="230" t="s">
        <v>86</v>
      </c>
      <c r="AY292" s="18" t="s">
        <v>133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152</v>
      </c>
      <c r="BM292" s="230" t="s">
        <v>472</v>
      </c>
    </row>
    <row r="293" s="13" customFormat="1">
      <c r="A293" s="13"/>
      <c r="B293" s="232"/>
      <c r="C293" s="233"/>
      <c r="D293" s="234" t="s">
        <v>162</v>
      </c>
      <c r="E293" s="233"/>
      <c r="F293" s="236" t="s">
        <v>473</v>
      </c>
      <c r="G293" s="233"/>
      <c r="H293" s="237">
        <v>30.300000000000001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162</v>
      </c>
      <c r="AU293" s="243" t="s">
        <v>86</v>
      </c>
      <c r="AV293" s="13" t="s">
        <v>86</v>
      </c>
      <c r="AW293" s="13" t="s">
        <v>4</v>
      </c>
      <c r="AX293" s="13" t="s">
        <v>84</v>
      </c>
      <c r="AY293" s="243" t="s">
        <v>133</v>
      </c>
    </row>
    <row r="294" s="2" customFormat="1" ht="24.15" customHeight="1">
      <c r="A294" s="39"/>
      <c r="B294" s="40"/>
      <c r="C294" s="219" t="s">
        <v>474</v>
      </c>
      <c r="D294" s="219" t="s">
        <v>139</v>
      </c>
      <c r="E294" s="220" t="s">
        <v>475</v>
      </c>
      <c r="F294" s="221" t="s">
        <v>476</v>
      </c>
      <c r="G294" s="222" t="s">
        <v>200</v>
      </c>
      <c r="H294" s="223">
        <v>293.5</v>
      </c>
      <c r="I294" s="224"/>
      <c r="J294" s="225">
        <f>ROUND(I294*H294,2)</f>
        <v>0</v>
      </c>
      <c r="K294" s="221" t="s">
        <v>178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0.19536000000000001</v>
      </c>
      <c r="R294" s="228">
        <f>Q294*H294</f>
        <v>57.338160000000002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152</v>
      </c>
      <c r="AT294" s="230" t="s">
        <v>139</v>
      </c>
      <c r="AU294" s="230" t="s">
        <v>86</v>
      </c>
      <c r="AY294" s="18" t="s">
        <v>133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152</v>
      </c>
      <c r="BM294" s="230" t="s">
        <v>477</v>
      </c>
    </row>
    <row r="295" s="13" customFormat="1">
      <c r="A295" s="13"/>
      <c r="B295" s="232"/>
      <c r="C295" s="233"/>
      <c r="D295" s="234" t="s">
        <v>162</v>
      </c>
      <c r="E295" s="235" t="s">
        <v>1</v>
      </c>
      <c r="F295" s="236" t="s">
        <v>478</v>
      </c>
      <c r="G295" s="233"/>
      <c r="H295" s="237">
        <v>251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162</v>
      </c>
      <c r="AU295" s="243" t="s">
        <v>86</v>
      </c>
      <c r="AV295" s="13" t="s">
        <v>86</v>
      </c>
      <c r="AW295" s="13" t="s">
        <v>32</v>
      </c>
      <c r="AX295" s="13" t="s">
        <v>76</v>
      </c>
      <c r="AY295" s="243" t="s">
        <v>133</v>
      </c>
    </row>
    <row r="296" s="13" customFormat="1">
      <c r="A296" s="13"/>
      <c r="B296" s="232"/>
      <c r="C296" s="233"/>
      <c r="D296" s="234" t="s">
        <v>162</v>
      </c>
      <c r="E296" s="235" t="s">
        <v>1</v>
      </c>
      <c r="F296" s="236" t="s">
        <v>479</v>
      </c>
      <c r="G296" s="233"/>
      <c r="H296" s="237">
        <v>42.5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162</v>
      </c>
      <c r="AU296" s="243" t="s">
        <v>86</v>
      </c>
      <c r="AV296" s="13" t="s">
        <v>86</v>
      </c>
      <c r="AW296" s="13" t="s">
        <v>32</v>
      </c>
      <c r="AX296" s="13" t="s">
        <v>76</v>
      </c>
      <c r="AY296" s="243" t="s">
        <v>133</v>
      </c>
    </row>
    <row r="297" s="15" customFormat="1">
      <c r="A297" s="15"/>
      <c r="B297" s="259"/>
      <c r="C297" s="260"/>
      <c r="D297" s="234" t="s">
        <v>162</v>
      </c>
      <c r="E297" s="261" t="s">
        <v>1</v>
      </c>
      <c r="F297" s="262" t="s">
        <v>212</v>
      </c>
      <c r="G297" s="260"/>
      <c r="H297" s="263">
        <v>293.5</v>
      </c>
      <c r="I297" s="264"/>
      <c r="J297" s="260"/>
      <c r="K297" s="260"/>
      <c r="L297" s="265"/>
      <c r="M297" s="266"/>
      <c r="N297" s="267"/>
      <c r="O297" s="267"/>
      <c r="P297" s="267"/>
      <c r="Q297" s="267"/>
      <c r="R297" s="267"/>
      <c r="S297" s="267"/>
      <c r="T297" s="26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9" t="s">
        <v>162</v>
      </c>
      <c r="AU297" s="269" t="s">
        <v>86</v>
      </c>
      <c r="AV297" s="15" t="s">
        <v>152</v>
      </c>
      <c r="AW297" s="15" t="s">
        <v>32</v>
      </c>
      <c r="AX297" s="15" t="s">
        <v>84</v>
      </c>
      <c r="AY297" s="269" t="s">
        <v>133</v>
      </c>
    </row>
    <row r="298" s="2" customFormat="1" ht="16.5" customHeight="1">
      <c r="A298" s="39"/>
      <c r="B298" s="40"/>
      <c r="C298" s="281" t="s">
        <v>480</v>
      </c>
      <c r="D298" s="281" t="s">
        <v>365</v>
      </c>
      <c r="E298" s="282" t="s">
        <v>481</v>
      </c>
      <c r="F298" s="283" t="s">
        <v>482</v>
      </c>
      <c r="G298" s="284" t="s">
        <v>200</v>
      </c>
      <c r="H298" s="285">
        <v>296.435</v>
      </c>
      <c r="I298" s="286"/>
      <c r="J298" s="287">
        <f>ROUND(I298*H298,2)</f>
        <v>0</v>
      </c>
      <c r="K298" s="283" t="s">
        <v>178</v>
      </c>
      <c r="L298" s="288"/>
      <c r="M298" s="289" t="s">
        <v>1</v>
      </c>
      <c r="N298" s="290" t="s">
        <v>41</v>
      </c>
      <c r="O298" s="92"/>
      <c r="P298" s="228">
        <f>O298*H298</f>
        <v>0</v>
      </c>
      <c r="Q298" s="228">
        <v>0.222</v>
      </c>
      <c r="R298" s="228">
        <f>Q298*H298</f>
        <v>65.808570000000003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242</v>
      </c>
      <c r="AT298" s="230" t="s">
        <v>365</v>
      </c>
      <c r="AU298" s="230" t="s">
        <v>86</v>
      </c>
      <c r="AY298" s="18" t="s">
        <v>133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84</v>
      </c>
      <c r="BK298" s="231">
        <f>ROUND(I298*H298,2)</f>
        <v>0</v>
      </c>
      <c r="BL298" s="18" t="s">
        <v>152</v>
      </c>
      <c r="BM298" s="230" t="s">
        <v>483</v>
      </c>
    </row>
    <row r="299" s="13" customFormat="1">
      <c r="A299" s="13"/>
      <c r="B299" s="232"/>
      <c r="C299" s="233"/>
      <c r="D299" s="234" t="s">
        <v>162</v>
      </c>
      <c r="E299" s="233"/>
      <c r="F299" s="236" t="s">
        <v>484</v>
      </c>
      <c r="G299" s="233"/>
      <c r="H299" s="237">
        <v>296.435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162</v>
      </c>
      <c r="AU299" s="243" t="s">
        <v>86</v>
      </c>
      <c r="AV299" s="13" t="s">
        <v>86</v>
      </c>
      <c r="AW299" s="13" t="s">
        <v>4</v>
      </c>
      <c r="AX299" s="13" t="s">
        <v>84</v>
      </c>
      <c r="AY299" s="243" t="s">
        <v>133</v>
      </c>
    </row>
    <row r="300" s="2" customFormat="1" ht="24.15" customHeight="1">
      <c r="A300" s="39"/>
      <c r="B300" s="40"/>
      <c r="C300" s="219" t="s">
        <v>485</v>
      </c>
      <c r="D300" s="219" t="s">
        <v>139</v>
      </c>
      <c r="E300" s="220" t="s">
        <v>486</v>
      </c>
      <c r="F300" s="221" t="s">
        <v>487</v>
      </c>
      <c r="G300" s="222" t="s">
        <v>200</v>
      </c>
      <c r="H300" s="223">
        <v>943</v>
      </c>
      <c r="I300" s="224"/>
      <c r="J300" s="225">
        <f>ROUND(I300*H300,2)</f>
        <v>0</v>
      </c>
      <c r="K300" s="221" t="s">
        <v>178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0.089219999999999994</v>
      </c>
      <c r="R300" s="228">
        <f>Q300*H300</f>
        <v>84.13445999999999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152</v>
      </c>
      <c r="AT300" s="230" t="s">
        <v>139</v>
      </c>
      <c r="AU300" s="230" t="s">
        <v>86</v>
      </c>
      <c r="AY300" s="18" t="s">
        <v>133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84</v>
      </c>
      <c r="BK300" s="231">
        <f>ROUND(I300*H300,2)</f>
        <v>0</v>
      </c>
      <c r="BL300" s="18" t="s">
        <v>152</v>
      </c>
      <c r="BM300" s="230" t="s">
        <v>488</v>
      </c>
    </row>
    <row r="301" s="13" customFormat="1">
      <c r="A301" s="13"/>
      <c r="B301" s="232"/>
      <c r="C301" s="233"/>
      <c r="D301" s="234" t="s">
        <v>162</v>
      </c>
      <c r="E301" s="235" t="s">
        <v>1</v>
      </c>
      <c r="F301" s="236" t="s">
        <v>489</v>
      </c>
      <c r="G301" s="233"/>
      <c r="H301" s="237">
        <v>943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162</v>
      </c>
      <c r="AU301" s="243" t="s">
        <v>86</v>
      </c>
      <c r="AV301" s="13" t="s">
        <v>86</v>
      </c>
      <c r="AW301" s="13" t="s">
        <v>32</v>
      </c>
      <c r="AX301" s="13" t="s">
        <v>84</v>
      </c>
      <c r="AY301" s="243" t="s">
        <v>133</v>
      </c>
    </row>
    <row r="302" s="2" customFormat="1" ht="24.15" customHeight="1">
      <c r="A302" s="39"/>
      <c r="B302" s="40"/>
      <c r="C302" s="281" t="s">
        <v>490</v>
      </c>
      <c r="D302" s="281" t="s">
        <v>365</v>
      </c>
      <c r="E302" s="282" t="s">
        <v>491</v>
      </c>
      <c r="F302" s="283" t="s">
        <v>492</v>
      </c>
      <c r="G302" s="284" t="s">
        <v>200</v>
      </c>
      <c r="H302" s="285">
        <v>37.822000000000003</v>
      </c>
      <c r="I302" s="286"/>
      <c r="J302" s="287">
        <f>ROUND(I302*H302,2)</f>
        <v>0</v>
      </c>
      <c r="K302" s="283" t="s">
        <v>178</v>
      </c>
      <c r="L302" s="288"/>
      <c r="M302" s="289" t="s">
        <v>1</v>
      </c>
      <c r="N302" s="290" t="s">
        <v>41</v>
      </c>
      <c r="O302" s="92"/>
      <c r="P302" s="228">
        <f>O302*H302</f>
        <v>0</v>
      </c>
      <c r="Q302" s="228">
        <v>0.13100000000000001</v>
      </c>
      <c r="R302" s="228">
        <f>Q302*H302</f>
        <v>4.9546820000000009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242</v>
      </c>
      <c r="AT302" s="230" t="s">
        <v>365</v>
      </c>
      <c r="AU302" s="230" t="s">
        <v>86</v>
      </c>
      <c r="AY302" s="18" t="s">
        <v>133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84</v>
      </c>
      <c r="BK302" s="231">
        <f>ROUND(I302*H302,2)</f>
        <v>0</v>
      </c>
      <c r="BL302" s="18" t="s">
        <v>152</v>
      </c>
      <c r="BM302" s="230" t="s">
        <v>493</v>
      </c>
    </row>
    <row r="303" s="2" customFormat="1">
      <c r="A303" s="39"/>
      <c r="B303" s="40"/>
      <c r="C303" s="41"/>
      <c r="D303" s="234" t="s">
        <v>441</v>
      </c>
      <c r="E303" s="41"/>
      <c r="F303" s="291" t="s">
        <v>494</v>
      </c>
      <c r="G303" s="41"/>
      <c r="H303" s="41"/>
      <c r="I303" s="292"/>
      <c r="J303" s="41"/>
      <c r="K303" s="41"/>
      <c r="L303" s="45"/>
      <c r="M303" s="293"/>
      <c r="N303" s="294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441</v>
      </c>
      <c r="AU303" s="18" t="s">
        <v>86</v>
      </c>
    </row>
    <row r="304" s="14" customFormat="1">
      <c r="A304" s="14"/>
      <c r="B304" s="249"/>
      <c r="C304" s="250"/>
      <c r="D304" s="234" t="s">
        <v>162</v>
      </c>
      <c r="E304" s="251" t="s">
        <v>1</v>
      </c>
      <c r="F304" s="252" t="s">
        <v>495</v>
      </c>
      <c r="G304" s="250"/>
      <c r="H304" s="251" t="s">
        <v>1</v>
      </c>
      <c r="I304" s="253"/>
      <c r="J304" s="250"/>
      <c r="K304" s="250"/>
      <c r="L304" s="254"/>
      <c r="M304" s="255"/>
      <c r="N304" s="256"/>
      <c r="O304" s="256"/>
      <c r="P304" s="256"/>
      <c r="Q304" s="256"/>
      <c r="R304" s="256"/>
      <c r="S304" s="256"/>
      <c r="T304" s="25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8" t="s">
        <v>162</v>
      </c>
      <c r="AU304" s="258" t="s">
        <v>86</v>
      </c>
      <c r="AV304" s="14" t="s">
        <v>84</v>
      </c>
      <c r="AW304" s="14" t="s">
        <v>32</v>
      </c>
      <c r="AX304" s="14" t="s">
        <v>76</v>
      </c>
      <c r="AY304" s="258" t="s">
        <v>133</v>
      </c>
    </row>
    <row r="305" s="13" customFormat="1">
      <c r="A305" s="13"/>
      <c r="B305" s="232"/>
      <c r="C305" s="233"/>
      <c r="D305" s="234" t="s">
        <v>162</v>
      </c>
      <c r="E305" s="235" t="s">
        <v>1</v>
      </c>
      <c r="F305" s="236" t="s">
        <v>496</v>
      </c>
      <c r="G305" s="233"/>
      <c r="H305" s="237">
        <v>9.5999999999999996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162</v>
      </c>
      <c r="AU305" s="243" t="s">
        <v>86</v>
      </c>
      <c r="AV305" s="13" t="s">
        <v>86</v>
      </c>
      <c r="AW305" s="13" t="s">
        <v>32</v>
      </c>
      <c r="AX305" s="13" t="s">
        <v>76</v>
      </c>
      <c r="AY305" s="243" t="s">
        <v>133</v>
      </c>
    </row>
    <row r="306" s="13" customFormat="1">
      <c r="A306" s="13"/>
      <c r="B306" s="232"/>
      <c r="C306" s="233"/>
      <c r="D306" s="234" t="s">
        <v>162</v>
      </c>
      <c r="E306" s="235" t="s">
        <v>1</v>
      </c>
      <c r="F306" s="236" t="s">
        <v>497</v>
      </c>
      <c r="G306" s="233"/>
      <c r="H306" s="237">
        <v>10.199999999999999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162</v>
      </c>
      <c r="AU306" s="243" t="s">
        <v>86</v>
      </c>
      <c r="AV306" s="13" t="s">
        <v>86</v>
      </c>
      <c r="AW306" s="13" t="s">
        <v>32</v>
      </c>
      <c r="AX306" s="13" t="s">
        <v>76</v>
      </c>
      <c r="AY306" s="243" t="s">
        <v>133</v>
      </c>
    </row>
    <row r="307" s="14" customFormat="1">
      <c r="A307" s="14"/>
      <c r="B307" s="249"/>
      <c r="C307" s="250"/>
      <c r="D307" s="234" t="s">
        <v>162</v>
      </c>
      <c r="E307" s="251" t="s">
        <v>1</v>
      </c>
      <c r="F307" s="252" t="s">
        <v>498</v>
      </c>
      <c r="G307" s="250"/>
      <c r="H307" s="251" t="s">
        <v>1</v>
      </c>
      <c r="I307" s="253"/>
      <c r="J307" s="250"/>
      <c r="K307" s="250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162</v>
      </c>
      <c r="AU307" s="258" t="s">
        <v>86</v>
      </c>
      <c r="AV307" s="14" t="s">
        <v>84</v>
      </c>
      <c r="AW307" s="14" t="s">
        <v>32</v>
      </c>
      <c r="AX307" s="14" t="s">
        <v>76</v>
      </c>
      <c r="AY307" s="258" t="s">
        <v>133</v>
      </c>
    </row>
    <row r="308" s="13" customFormat="1">
      <c r="A308" s="13"/>
      <c r="B308" s="232"/>
      <c r="C308" s="233"/>
      <c r="D308" s="234" t="s">
        <v>162</v>
      </c>
      <c r="E308" s="235" t="s">
        <v>1</v>
      </c>
      <c r="F308" s="236" t="s">
        <v>499</v>
      </c>
      <c r="G308" s="233"/>
      <c r="H308" s="237">
        <v>8.7200000000000006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162</v>
      </c>
      <c r="AU308" s="243" t="s">
        <v>86</v>
      </c>
      <c r="AV308" s="13" t="s">
        <v>86</v>
      </c>
      <c r="AW308" s="13" t="s">
        <v>32</v>
      </c>
      <c r="AX308" s="13" t="s">
        <v>76</v>
      </c>
      <c r="AY308" s="243" t="s">
        <v>133</v>
      </c>
    </row>
    <row r="309" s="13" customFormat="1">
      <c r="A309" s="13"/>
      <c r="B309" s="232"/>
      <c r="C309" s="233"/>
      <c r="D309" s="234" t="s">
        <v>162</v>
      </c>
      <c r="E309" s="235" t="s">
        <v>1</v>
      </c>
      <c r="F309" s="236" t="s">
        <v>500</v>
      </c>
      <c r="G309" s="233"/>
      <c r="H309" s="237">
        <v>8.5600000000000005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162</v>
      </c>
      <c r="AU309" s="243" t="s">
        <v>86</v>
      </c>
      <c r="AV309" s="13" t="s">
        <v>86</v>
      </c>
      <c r="AW309" s="13" t="s">
        <v>32</v>
      </c>
      <c r="AX309" s="13" t="s">
        <v>76</v>
      </c>
      <c r="AY309" s="243" t="s">
        <v>133</v>
      </c>
    </row>
    <row r="310" s="15" customFormat="1">
      <c r="A310" s="15"/>
      <c r="B310" s="259"/>
      <c r="C310" s="260"/>
      <c r="D310" s="234" t="s">
        <v>162</v>
      </c>
      <c r="E310" s="261" t="s">
        <v>1</v>
      </c>
      <c r="F310" s="262" t="s">
        <v>212</v>
      </c>
      <c r="G310" s="260"/>
      <c r="H310" s="263">
        <v>37.079999999999998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9" t="s">
        <v>162</v>
      </c>
      <c r="AU310" s="269" t="s">
        <v>86</v>
      </c>
      <c r="AV310" s="15" t="s">
        <v>152</v>
      </c>
      <c r="AW310" s="15" t="s">
        <v>32</v>
      </c>
      <c r="AX310" s="15" t="s">
        <v>84</v>
      </c>
      <c r="AY310" s="269" t="s">
        <v>133</v>
      </c>
    </row>
    <row r="311" s="13" customFormat="1">
      <c r="A311" s="13"/>
      <c r="B311" s="232"/>
      <c r="C311" s="233"/>
      <c r="D311" s="234" t="s">
        <v>162</v>
      </c>
      <c r="E311" s="233"/>
      <c r="F311" s="236" t="s">
        <v>501</v>
      </c>
      <c r="G311" s="233"/>
      <c r="H311" s="237">
        <v>37.822000000000003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162</v>
      </c>
      <c r="AU311" s="243" t="s">
        <v>86</v>
      </c>
      <c r="AV311" s="13" t="s">
        <v>86</v>
      </c>
      <c r="AW311" s="13" t="s">
        <v>4</v>
      </c>
      <c r="AX311" s="13" t="s">
        <v>84</v>
      </c>
      <c r="AY311" s="243" t="s">
        <v>133</v>
      </c>
    </row>
    <row r="312" s="2" customFormat="1" ht="24.15" customHeight="1">
      <c r="A312" s="39"/>
      <c r="B312" s="40"/>
      <c r="C312" s="281" t="s">
        <v>502</v>
      </c>
      <c r="D312" s="281" t="s">
        <v>365</v>
      </c>
      <c r="E312" s="282" t="s">
        <v>503</v>
      </c>
      <c r="F312" s="283" t="s">
        <v>504</v>
      </c>
      <c r="G312" s="284" t="s">
        <v>200</v>
      </c>
      <c r="H312" s="285">
        <v>895.47799999999995</v>
      </c>
      <c r="I312" s="286"/>
      <c r="J312" s="287">
        <f>ROUND(I312*H312,2)</f>
        <v>0</v>
      </c>
      <c r="K312" s="283" t="s">
        <v>178</v>
      </c>
      <c r="L312" s="288"/>
      <c r="M312" s="289" t="s">
        <v>1</v>
      </c>
      <c r="N312" s="290" t="s">
        <v>41</v>
      </c>
      <c r="O312" s="92"/>
      <c r="P312" s="228">
        <f>O312*H312</f>
        <v>0</v>
      </c>
      <c r="Q312" s="228">
        <v>0.13200000000000001</v>
      </c>
      <c r="R312" s="228">
        <f>Q312*H312</f>
        <v>118.203096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242</v>
      </c>
      <c r="AT312" s="230" t="s">
        <v>365</v>
      </c>
      <c r="AU312" s="230" t="s">
        <v>86</v>
      </c>
      <c r="AY312" s="18" t="s">
        <v>133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84</v>
      </c>
      <c r="BK312" s="231">
        <f>ROUND(I312*H312,2)</f>
        <v>0</v>
      </c>
      <c r="BL312" s="18" t="s">
        <v>152</v>
      </c>
      <c r="BM312" s="230" t="s">
        <v>505</v>
      </c>
    </row>
    <row r="313" s="2" customFormat="1">
      <c r="A313" s="39"/>
      <c r="B313" s="40"/>
      <c r="C313" s="41"/>
      <c r="D313" s="234" t="s">
        <v>441</v>
      </c>
      <c r="E313" s="41"/>
      <c r="F313" s="291" t="s">
        <v>506</v>
      </c>
      <c r="G313" s="41"/>
      <c r="H313" s="41"/>
      <c r="I313" s="292"/>
      <c r="J313" s="41"/>
      <c r="K313" s="41"/>
      <c r="L313" s="45"/>
      <c r="M313" s="293"/>
      <c r="N313" s="29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441</v>
      </c>
      <c r="AU313" s="18" t="s">
        <v>86</v>
      </c>
    </row>
    <row r="314" s="13" customFormat="1">
      <c r="A314" s="13"/>
      <c r="B314" s="232"/>
      <c r="C314" s="233"/>
      <c r="D314" s="234" t="s">
        <v>162</v>
      </c>
      <c r="E314" s="235" t="s">
        <v>1</v>
      </c>
      <c r="F314" s="236" t="s">
        <v>507</v>
      </c>
      <c r="G314" s="233"/>
      <c r="H314" s="237">
        <v>877.91999999999996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162</v>
      </c>
      <c r="AU314" s="243" t="s">
        <v>86</v>
      </c>
      <c r="AV314" s="13" t="s">
        <v>86</v>
      </c>
      <c r="AW314" s="13" t="s">
        <v>32</v>
      </c>
      <c r="AX314" s="13" t="s">
        <v>84</v>
      </c>
      <c r="AY314" s="243" t="s">
        <v>133</v>
      </c>
    </row>
    <row r="315" s="13" customFormat="1">
      <c r="A315" s="13"/>
      <c r="B315" s="232"/>
      <c r="C315" s="233"/>
      <c r="D315" s="234" t="s">
        <v>162</v>
      </c>
      <c r="E315" s="233"/>
      <c r="F315" s="236" t="s">
        <v>508</v>
      </c>
      <c r="G315" s="233"/>
      <c r="H315" s="237">
        <v>895.47799999999995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162</v>
      </c>
      <c r="AU315" s="243" t="s">
        <v>86</v>
      </c>
      <c r="AV315" s="13" t="s">
        <v>86</v>
      </c>
      <c r="AW315" s="13" t="s">
        <v>4</v>
      </c>
      <c r="AX315" s="13" t="s">
        <v>84</v>
      </c>
      <c r="AY315" s="243" t="s">
        <v>133</v>
      </c>
    </row>
    <row r="316" s="2" customFormat="1" ht="24.15" customHeight="1">
      <c r="A316" s="39"/>
      <c r="B316" s="40"/>
      <c r="C316" s="281" t="s">
        <v>509</v>
      </c>
      <c r="D316" s="281" t="s">
        <v>365</v>
      </c>
      <c r="E316" s="282" t="s">
        <v>510</v>
      </c>
      <c r="F316" s="283" t="s">
        <v>504</v>
      </c>
      <c r="G316" s="284" t="s">
        <v>200</v>
      </c>
      <c r="H316" s="285">
        <v>28.559999999999999</v>
      </c>
      <c r="I316" s="286"/>
      <c r="J316" s="287">
        <f>ROUND(I316*H316,2)</f>
        <v>0</v>
      </c>
      <c r="K316" s="283" t="s">
        <v>1</v>
      </c>
      <c r="L316" s="288"/>
      <c r="M316" s="289" t="s">
        <v>1</v>
      </c>
      <c r="N316" s="290" t="s">
        <v>41</v>
      </c>
      <c r="O316" s="92"/>
      <c r="P316" s="228">
        <f>O316*H316</f>
        <v>0</v>
      </c>
      <c r="Q316" s="228">
        <v>0.13200000000000001</v>
      </c>
      <c r="R316" s="228">
        <f>Q316*H316</f>
        <v>3.7699199999999999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242</v>
      </c>
      <c r="AT316" s="230" t="s">
        <v>365</v>
      </c>
      <c r="AU316" s="230" t="s">
        <v>86</v>
      </c>
      <c r="AY316" s="18" t="s">
        <v>133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152</v>
      </c>
      <c r="BM316" s="230" t="s">
        <v>511</v>
      </c>
    </row>
    <row r="317" s="2" customFormat="1">
      <c r="A317" s="39"/>
      <c r="B317" s="40"/>
      <c r="C317" s="41"/>
      <c r="D317" s="234" t="s">
        <v>441</v>
      </c>
      <c r="E317" s="41"/>
      <c r="F317" s="291" t="s">
        <v>512</v>
      </c>
      <c r="G317" s="41"/>
      <c r="H317" s="41"/>
      <c r="I317" s="292"/>
      <c r="J317" s="41"/>
      <c r="K317" s="41"/>
      <c r="L317" s="45"/>
      <c r="M317" s="293"/>
      <c r="N317" s="294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441</v>
      </c>
      <c r="AU317" s="18" t="s">
        <v>86</v>
      </c>
    </row>
    <row r="318" s="13" customFormat="1">
      <c r="A318" s="13"/>
      <c r="B318" s="232"/>
      <c r="C318" s="233"/>
      <c r="D318" s="234" t="s">
        <v>162</v>
      </c>
      <c r="E318" s="235" t="s">
        <v>1</v>
      </c>
      <c r="F318" s="236" t="s">
        <v>513</v>
      </c>
      <c r="G318" s="233"/>
      <c r="H318" s="237">
        <v>28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162</v>
      </c>
      <c r="AU318" s="243" t="s">
        <v>86</v>
      </c>
      <c r="AV318" s="13" t="s">
        <v>86</v>
      </c>
      <c r="AW318" s="13" t="s">
        <v>32</v>
      </c>
      <c r="AX318" s="13" t="s">
        <v>84</v>
      </c>
      <c r="AY318" s="243" t="s">
        <v>133</v>
      </c>
    </row>
    <row r="319" s="13" customFormat="1">
      <c r="A319" s="13"/>
      <c r="B319" s="232"/>
      <c r="C319" s="233"/>
      <c r="D319" s="234" t="s">
        <v>162</v>
      </c>
      <c r="E319" s="233"/>
      <c r="F319" s="236" t="s">
        <v>514</v>
      </c>
      <c r="G319" s="233"/>
      <c r="H319" s="237">
        <v>28.559999999999999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162</v>
      </c>
      <c r="AU319" s="243" t="s">
        <v>86</v>
      </c>
      <c r="AV319" s="13" t="s">
        <v>86</v>
      </c>
      <c r="AW319" s="13" t="s">
        <v>4</v>
      </c>
      <c r="AX319" s="13" t="s">
        <v>84</v>
      </c>
      <c r="AY319" s="243" t="s">
        <v>133</v>
      </c>
    </row>
    <row r="320" s="2" customFormat="1" ht="33" customHeight="1">
      <c r="A320" s="39"/>
      <c r="B320" s="40"/>
      <c r="C320" s="219" t="s">
        <v>515</v>
      </c>
      <c r="D320" s="219" t="s">
        <v>139</v>
      </c>
      <c r="E320" s="220" t="s">
        <v>516</v>
      </c>
      <c r="F320" s="221" t="s">
        <v>517</v>
      </c>
      <c r="G320" s="222" t="s">
        <v>200</v>
      </c>
      <c r="H320" s="223">
        <v>176.66</v>
      </c>
      <c r="I320" s="224"/>
      <c r="J320" s="225">
        <f>ROUND(I320*H320,2)</f>
        <v>0</v>
      </c>
      <c r="K320" s="221" t="s">
        <v>178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0.090620000000000006</v>
      </c>
      <c r="R320" s="228">
        <f>Q320*H320</f>
        <v>16.008929200000001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152</v>
      </c>
      <c r="AT320" s="230" t="s">
        <v>139</v>
      </c>
      <c r="AU320" s="230" t="s">
        <v>86</v>
      </c>
      <c r="AY320" s="18" t="s">
        <v>133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152</v>
      </c>
      <c r="BM320" s="230" t="s">
        <v>518</v>
      </c>
    </row>
    <row r="321" s="13" customFormat="1">
      <c r="A321" s="13"/>
      <c r="B321" s="232"/>
      <c r="C321" s="233"/>
      <c r="D321" s="234" t="s">
        <v>162</v>
      </c>
      <c r="E321" s="235" t="s">
        <v>1</v>
      </c>
      <c r="F321" s="236" t="s">
        <v>445</v>
      </c>
      <c r="G321" s="233"/>
      <c r="H321" s="237">
        <v>176.66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162</v>
      </c>
      <c r="AU321" s="243" t="s">
        <v>86</v>
      </c>
      <c r="AV321" s="13" t="s">
        <v>86</v>
      </c>
      <c r="AW321" s="13" t="s">
        <v>32</v>
      </c>
      <c r="AX321" s="13" t="s">
        <v>84</v>
      </c>
      <c r="AY321" s="243" t="s">
        <v>133</v>
      </c>
    </row>
    <row r="322" s="2" customFormat="1" ht="24.15" customHeight="1">
      <c r="A322" s="39"/>
      <c r="B322" s="40"/>
      <c r="C322" s="281" t="s">
        <v>519</v>
      </c>
      <c r="D322" s="281" t="s">
        <v>365</v>
      </c>
      <c r="E322" s="282" t="s">
        <v>520</v>
      </c>
      <c r="F322" s="283" t="s">
        <v>521</v>
      </c>
      <c r="G322" s="284" t="s">
        <v>200</v>
      </c>
      <c r="H322" s="285">
        <v>123.563</v>
      </c>
      <c r="I322" s="286"/>
      <c r="J322" s="287">
        <f>ROUND(I322*H322,2)</f>
        <v>0</v>
      </c>
      <c r="K322" s="283" t="s">
        <v>178</v>
      </c>
      <c r="L322" s="288"/>
      <c r="M322" s="289" t="s">
        <v>1</v>
      </c>
      <c r="N322" s="290" t="s">
        <v>41</v>
      </c>
      <c r="O322" s="92"/>
      <c r="P322" s="228">
        <f>O322*H322</f>
        <v>0</v>
      </c>
      <c r="Q322" s="228">
        <v>0.17599999999999999</v>
      </c>
      <c r="R322" s="228">
        <f>Q322*H322</f>
        <v>21.747087999999998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242</v>
      </c>
      <c r="AT322" s="230" t="s">
        <v>365</v>
      </c>
      <c r="AU322" s="230" t="s">
        <v>86</v>
      </c>
      <c r="AY322" s="18" t="s">
        <v>133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84</v>
      </c>
      <c r="BK322" s="231">
        <f>ROUND(I322*H322,2)</f>
        <v>0</v>
      </c>
      <c r="BL322" s="18" t="s">
        <v>152</v>
      </c>
      <c r="BM322" s="230" t="s">
        <v>522</v>
      </c>
    </row>
    <row r="323" s="2" customFormat="1">
      <c r="A323" s="39"/>
      <c r="B323" s="40"/>
      <c r="C323" s="41"/>
      <c r="D323" s="234" t="s">
        <v>441</v>
      </c>
      <c r="E323" s="41"/>
      <c r="F323" s="291" t="s">
        <v>523</v>
      </c>
      <c r="G323" s="41"/>
      <c r="H323" s="41"/>
      <c r="I323" s="292"/>
      <c r="J323" s="41"/>
      <c r="K323" s="41"/>
      <c r="L323" s="45"/>
      <c r="M323" s="293"/>
      <c r="N323" s="29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441</v>
      </c>
      <c r="AU323" s="18" t="s">
        <v>86</v>
      </c>
    </row>
    <row r="324" s="13" customFormat="1">
      <c r="A324" s="13"/>
      <c r="B324" s="232"/>
      <c r="C324" s="233"/>
      <c r="D324" s="234" t="s">
        <v>162</v>
      </c>
      <c r="E324" s="235" t="s">
        <v>1</v>
      </c>
      <c r="F324" s="236" t="s">
        <v>524</v>
      </c>
      <c r="G324" s="233"/>
      <c r="H324" s="237">
        <v>121.14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162</v>
      </c>
      <c r="AU324" s="243" t="s">
        <v>86</v>
      </c>
      <c r="AV324" s="13" t="s">
        <v>86</v>
      </c>
      <c r="AW324" s="13" t="s">
        <v>32</v>
      </c>
      <c r="AX324" s="13" t="s">
        <v>84</v>
      </c>
      <c r="AY324" s="243" t="s">
        <v>133</v>
      </c>
    </row>
    <row r="325" s="13" customFormat="1">
      <c r="A325" s="13"/>
      <c r="B325" s="232"/>
      <c r="C325" s="233"/>
      <c r="D325" s="234" t="s">
        <v>162</v>
      </c>
      <c r="E325" s="233"/>
      <c r="F325" s="236" t="s">
        <v>525</v>
      </c>
      <c r="G325" s="233"/>
      <c r="H325" s="237">
        <v>123.563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162</v>
      </c>
      <c r="AU325" s="243" t="s">
        <v>86</v>
      </c>
      <c r="AV325" s="13" t="s">
        <v>86</v>
      </c>
      <c r="AW325" s="13" t="s">
        <v>4</v>
      </c>
      <c r="AX325" s="13" t="s">
        <v>84</v>
      </c>
      <c r="AY325" s="243" t="s">
        <v>133</v>
      </c>
    </row>
    <row r="326" s="2" customFormat="1" ht="24.15" customHeight="1">
      <c r="A326" s="39"/>
      <c r="B326" s="40"/>
      <c r="C326" s="281" t="s">
        <v>526</v>
      </c>
      <c r="D326" s="281" t="s">
        <v>365</v>
      </c>
      <c r="E326" s="282" t="s">
        <v>527</v>
      </c>
      <c r="F326" s="283" t="s">
        <v>521</v>
      </c>
      <c r="G326" s="284" t="s">
        <v>200</v>
      </c>
      <c r="H326" s="285">
        <v>24.48</v>
      </c>
      <c r="I326" s="286"/>
      <c r="J326" s="287">
        <f>ROUND(I326*H326,2)</f>
        <v>0</v>
      </c>
      <c r="K326" s="283" t="s">
        <v>1</v>
      </c>
      <c r="L326" s="288"/>
      <c r="M326" s="289" t="s">
        <v>1</v>
      </c>
      <c r="N326" s="290" t="s">
        <v>41</v>
      </c>
      <c r="O326" s="92"/>
      <c r="P326" s="228">
        <f>O326*H326</f>
        <v>0</v>
      </c>
      <c r="Q326" s="228">
        <v>0.17599999999999999</v>
      </c>
      <c r="R326" s="228">
        <f>Q326*H326</f>
        <v>4.3084799999999994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242</v>
      </c>
      <c r="AT326" s="230" t="s">
        <v>365</v>
      </c>
      <c r="AU326" s="230" t="s">
        <v>86</v>
      </c>
      <c r="AY326" s="18" t="s">
        <v>133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84</v>
      </c>
      <c r="BK326" s="231">
        <f>ROUND(I326*H326,2)</f>
        <v>0</v>
      </c>
      <c r="BL326" s="18" t="s">
        <v>152</v>
      </c>
      <c r="BM326" s="230" t="s">
        <v>528</v>
      </c>
    </row>
    <row r="327" s="2" customFormat="1">
      <c r="A327" s="39"/>
      <c r="B327" s="40"/>
      <c r="C327" s="41"/>
      <c r="D327" s="234" t="s">
        <v>441</v>
      </c>
      <c r="E327" s="41"/>
      <c r="F327" s="291" t="s">
        <v>529</v>
      </c>
      <c r="G327" s="41"/>
      <c r="H327" s="41"/>
      <c r="I327" s="292"/>
      <c r="J327" s="41"/>
      <c r="K327" s="41"/>
      <c r="L327" s="45"/>
      <c r="M327" s="293"/>
      <c r="N327" s="294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441</v>
      </c>
      <c r="AU327" s="18" t="s">
        <v>86</v>
      </c>
    </row>
    <row r="328" s="13" customFormat="1">
      <c r="A328" s="13"/>
      <c r="B328" s="232"/>
      <c r="C328" s="233"/>
      <c r="D328" s="234" t="s">
        <v>162</v>
      </c>
      <c r="E328" s="235" t="s">
        <v>1</v>
      </c>
      <c r="F328" s="236" t="s">
        <v>530</v>
      </c>
      <c r="G328" s="233"/>
      <c r="H328" s="237">
        <v>24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162</v>
      </c>
      <c r="AU328" s="243" t="s">
        <v>86</v>
      </c>
      <c r="AV328" s="13" t="s">
        <v>86</v>
      </c>
      <c r="AW328" s="13" t="s">
        <v>32</v>
      </c>
      <c r="AX328" s="13" t="s">
        <v>84</v>
      </c>
      <c r="AY328" s="243" t="s">
        <v>133</v>
      </c>
    </row>
    <row r="329" s="13" customFormat="1">
      <c r="A329" s="13"/>
      <c r="B329" s="232"/>
      <c r="C329" s="233"/>
      <c r="D329" s="234" t="s">
        <v>162</v>
      </c>
      <c r="E329" s="233"/>
      <c r="F329" s="236" t="s">
        <v>531</v>
      </c>
      <c r="G329" s="233"/>
      <c r="H329" s="237">
        <v>24.48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162</v>
      </c>
      <c r="AU329" s="243" t="s">
        <v>86</v>
      </c>
      <c r="AV329" s="13" t="s">
        <v>86</v>
      </c>
      <c r="AW329" s="13" t="s">
        <v>4</v>
      </c>
      <c r="AX329" s="13" t="s">
        <v>84</v>
      </c>
      <c r="AY329" s="243" t="s">
        <v>133</v>
      </c>
    </row>
    <row r="330" s="2" customFormat="1" ht="24.15" customHeight="1">
      <c r="A330" s="39"/>
      <c r="B330" s="40"/>
      <c r="C330" s="281" t="s">
        <v>532</v>
      </c>
      <c r="D330" s="281" t="s">
        <v>365</v>
      </c>
      <c r="E330" s="282" t="s">
        <v>533</v>
      </c>
      <c r="F330" s="283" t="s">
        <v>534</v>
      </c>
      <c r="G330" s="284" t="s">
        <v>200</v>
      </c>
      <c r="H330" s="285">
        <v>32.149999999999999</v>
      </c>
      <c r="I330" s="286"/>
      <c r="J330" s="287">
        <f>ROUND(I330*H330,2)</f>
        <v>0</v>
      </c>
      <c r="K330" s="283" t="s">
        <v>178</v>
      </c>
      <c r="L330" s="288"/>
      <c r="M330" s="289" t="s">
        <v>1</v>
      </c>
      <c r="N330" s="290" t="s">
        <v>41</v>
      </c>
      <c r="O330" s="92"/>
      <c r="P330" s="228">
        <f>O330*H330</f>
        <v>0</v>
      </c>
      <c r="Q330" s="228">
        <v>0.17499999999999999</v>
      </c>
      <c r="R330" s="228">
        <f>Q330*H330</f>
        <v>5.6262499999999998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242</v>
      </c>
      <c r="AT330" s="230" t="s">
        <v>365</v>
      </c>
      <c r="AU330" s="230" t="s">
        <v>86</v>
      </c>
      <c r="AY330" s="18" t="s">
        <v>133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152</v>
      </c>
      <c r="BM330" s="230" t="s">
        <v>535</v>
      </c>
    </row>
    <row r="331" s="2" customFormat="1">
      <c r="A331" s="39"/>
      <c r="B331" s="40"/>
      <c r="C331" s="41"/>
      <c r="D331" s="234" t="s">
        <v>441</v>
      </c>
      <c r="E331" s="41"/>
      <c r="F331" s="291" t="s">
        <v>494</v>
      </c>
      <c r="G331" s="41"/>
      <c r="H331" s="41"/>
      <c r="I331" s="292"/>
      <c r="J331" s="41"/>
      <c r="K331" s="41"/>
      <c r="L331" s="45"/>
      <c r="M331" s="293"/>
      <c r="N331" s="29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441</v>
      </c>
      <c r="AU331" s="18" t="s">
        <v>86</v>
      </c>
    </row>
    <row r="332" s="14" customFormat="1">
      <c r="A332" s="14"/>
      <c r="B332" s="249"/>
      <c r="C332" s="250"/>
      <c r="D332" s="234" t="s">
        <v>162</v>
      </c>
      <c r="E332" s="251" t="s">
        <v>1</v>
      </c>
      <c r="F332" s="252" t="s">
        <v>536</v>
      </c>
      <c r="G332" s="250"/>
      <c r="H332" s="251" t="s">
        <v>1</v>
      </c>
      <c r="I332" s="253"/>
      <c r="J332" s="250"/>
      <c r="K332" s="250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162</v>
      </c>
      <c r="AU332" s="258" t="s">
        <v>86</v>
      </c>
      <c r="AV332" s="14" t="s">
        <v>84</v>
      </c>
      <c r="AW332" s="14" t="s">
        <v>32</v>
      </c>
      <c r="AX332" s="14" t="s">
        <v>76</v>
      </c>
      <c r="AY332" s="258" t="s">
        <v>133</v>
      </c>
    </row>
    <row r="333" s="13" customFormat="1">
      <c r="A333" s="13"/>
      <c r="B333" s="232"/>
      <c r="C333" s="233"/>
      <c r="D333" s="234" t="s">
        <v>162</v>
      </c>
      <c r="E333" s="235" t="s">
        <v>1</v>
      </c>
      <c r="F333" s="236" t="s">
        <v>537</v>
      </c>
      <c r="G333" s="233"/>
      <c r="H333" s="237">
        <v>15.039999999999999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162</v>
      </c>
      <c r="AU333" s="243" t="s">
        <v>86</v>
      </c>
      <c r="AV333" s="13" t="s">
        <v>86</v>
      </c>
      <c r="AW333" s="13" t="s">
        <v>32</v>
      </c>
      <c r="AX333" s="13" t="s">
        <v>76</v>
      </c>
      <c r="AY333" s="243" t="s">
        <v>133</v>
      </c>
    </row>
    <row r="334" s="13" customFormat="1">
      <c r="A334" s="13"/>
      <c r="B334" s="232"/>
      <c r="C334" s="233"/>
      <c r="D334" s="234" t="s">
        <v>162</v>
      </c>
      <c r="E334" s="235" t="s">
        <v>1</v>
      </c>
      <c r="F334" s="236" t="s">
        <v>538</v>
      </c>
      <c r="G334" s="233"/>
      <c r="H334" s="237">
        <v>16.48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162</v>
      </c>
      <c r="AU334" s="243" t="s">
        <v>86</v>
      </c>
      <c r="AV334" s="13" t="s">
        <v>86</v>
      </c>
      <c r="AW334" s="13" t="s">
        <v>32</v>
      </c>
      <c r="AX334" s="13" t="s">
        <v>76</v>
      </c>
      <c r="AY334" s="243" t="s">
        <v>133</v>
      </c>
    </row>
    <row r="335" s="15" customFormat="1">
      <c r="A335" s="15"/>
      <c r="B335" s="259"/>
      <c r="C335" s="260"/>
      <c r="D335" s="234" t="s">
        <v>162</v>
      </c>
      <c r="E335" s="261" t="s">
        <v>1</v>
      </c>
      <c r="F335" s="262" t="s">
        <v>212</v>
      </c>
      <c r="G335" s="260"/>
      <c r="H335" s="263">
        <v>31.52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9" t="s">
        <v>162</v>
      </c>
      <c r="AU335" s="269" t="s">
        <v>86</v>
      </c>
      <c r="AV335" s="15" t="s">
        <v>152</v>
      </c>
      <c r="AW335" s="15" t="s">
        <v>32</v>
      </c>
      <c r="AX335" s="15" t="s">
        <v>84</v>
      </c>
      <c r="AY335" s="269" t="s">
        <v>133</v>
      </c>
    </row>
    <row r="336" s="13" customFormat="1">
      <c r="A336" s="13"/>
      <c r="B336" s="232"/>
      <c r="C336" s="233"/>
      <c r="D336" s="234" t="s">
        <v>162</v>
      </c>
      <c r="E336" s="233"/>
      <c r="F336" s="236" t="s">
        <v>539</v>
      </c>
      <c r="G336" s="233"/>
      <c r="H336" s="237">
        <v>32.149999999999999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162</v>
      </c>
      <c r="AU336" s="243" t="s">
        <v>86</v>
      </c>
      <c r="AV336" s="13" t="s">
        <v>86</v>
      </c>
      <c r="AW336" s="13" t="s">
        <v>4</v>
      </c>
      <c r="AX336" s="13" t="s">
        <v>84</v>
      </c>
      <c r="AY336" s="243" t="s">
        <v>133</v>
      </c>
    </row>
    <row r="337" s="12" customFormat="1" ht="22.8" customHeight="1">
      <c r="A337" s="12"/>
      <c r="B337" s="203"/>
      <c r="C337" s="204"/>
      <c r="D337" s="205" t="s">
        <v>75</v>
      </c>
      <c r="E337" s="217" t="s">
        <v>242</v>
      </c>
      <c r="F337" s="217" t="s">
        <v>540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SUM(P338:P380)</f>
        <v>0</v>
      </c>
      <c r="Q337" s="211"/>
      <c r="R337" s="212">
        <f>SUM(R338:R380)</f>
        <v>20.870663049999997</v>
      </c>
      <c r="S337" s="211"/>
      <c r="T337" s="213">
        <f>SUM(T338:T380)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84</v>
      </c>
      <c r="AT337" s="215" t="s">
        <v>75</v>
      </c>
      <c r="AU337" s="215" t="s">
        <v>84</v>
      </c>
      <c r="AY337" s="214" t="s">
        <v>133</v>
      </c>
      <c r="BK337" s="216">
        <f>SUM(BK338:BK380)</f>
        <v>0</v>
      </c>
    </row>
    <row r="338" s="2" customFormat="1" ht="24.15" customHeight="1">
      <c r="A338" s="39"/>
      <c r="B338" s="40"/>
      <c r="C338" s="219" t="s">
        <v>541</v>
      </c>
      <c r="D338" s="219" t="s">
        <v>139</v>
      </c>
      <c r="E338" s="220" t="s">
        <v>542</v>
      </c>
      <c r="F338" s="221" t="s">
        <v>543</v>
      </c>
      <c r="G338" s="222" t="s">
        <v>245</v>
      </c>
      <c r="H338" s="223">
        <v>96.5</v>
      </c>
      <c r="I338" s="224"/>
      <c r="J338" s="225">
        <f>ROUND(I338*H338,2)</f>
        <v>0</v>
      </c>
      <c r="K338" s="221" t="s">
        <v>178</v>
      </c>
      <c r="L338" s="45"/>
      <c r="M338" s="226" t="s">
        <v>1</v>
      </c>
      <c r="N338" s="227" t="s">
        <v>41</v>
      </c>
      <c r="O338" s="92"/>
      <c r="P338" s="228">
        <f>O338*H338</f>
        <v>0</v>
      </c>
      <c r="Q338" s="228">
        <v>1.0000000000000001E-05</v>
      </c>
      <c r="R338" s="228">
        <f>Q338*H338</f>
        <v>0.00096500000000000004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152</v>
      </c>
      <c r="AT338" s="230" t="s">
        <v>139</v>
      </c>
      <c r="AU338" s="230" t="s">
        <v>86</v>
      </c>
      <c r="AY338" s="18" t="s">
        <v>133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84</v>
      </c>
      <c r="BK338" s="231">
        <f>ROUND(I338*H338,2)</f>
        <v>0</v>
      </c>
      <c r="BL338" s="18" t="s">
        <v>152</v>
      </c>
      <c r="BM338" s="230" t="s">
        <v>544</v>
      </c>
    </row>
    <row r="339" s="14" customFormat="1">
      <c r="A339" s="14"/>
      <c r="B339" s="249"/>
      <c r="C339" s="250"/>
      <c r="D339" s="234" t="s">
        <v>162</v>
      </c>
      <c r="E339" s="251" t="s">
        <v>1</v>
      </c>
      <c r="F339" s="252" t="s">
        <v>545</v>
      </c>
      <c r="G339" s="250"/>
      <c r="H339" s="251" t="s">
        <v>1</v>
      </c>
      <c r="I339" s="253"/>
      <c r="J339" s="250"/>
      <c r="K339" s="250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162</v>
      </c>
      <c r="AU339" s="258" t="s">
        <v>86</v>
      </c>
      <c r="AV339" s="14" t="s">
        <v>84</v>
      </c>
      <c r="AW339" s="14" t="s">
        <v>32</v>
      </c>
      <c r="AX339" s="14" t="s">
        <v>76</v>
      </c>
      <c r="AY339" s="258" t="s">
        <v>133</v>
      </c>
    </row>
    <row r="340" s="13" customFormat="1">
      <c r="A340" s="13"/>
      <c r="B340" s="232"/>
      <c r="C340" s="233"/>
      <c r="D340" s="234" t="s">
        <v>162</v>
      </c>
      <c r="E340" s="235" t="s">
        <v>1</v>
      </c>
      <c r="F340" s="236" t="s">
        <v>546</v>
      </c>
      <c r="G340" s="233"/>
      <c r="H340" s="237">
        <v>5.5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162</v>
      </c>
      <c r="AU340" s="243" t="s">
        <v>86</v>
      </c>
      <c r="AV340" s="13" t="s">
        <v>86</v>
      </c>
      <c r="AW340" s="13" t="s">
        <v>32</v>
      </c>
      <c r="AX340" s="13" t="s">
        <v>76</v>
      </c>
      <c r="AY340" s="243" t="s">
        <v>133</v>
      </c>
    </row>
    <row r="341" s="13" customFormat="1">
      <c r="A341" s="13"/>
      <c r="B341" s="232"/>
      <c r="C341" s="233"/>
      <c r="D341" s="234" t="s">
        <v>162</v>
      </c>
      <c r="E341" s="235" t="s">
        <v>1</v>
      </c>
      <c r="F341" s="236" t="s">
        <v>547</v>
      </c>
      <c r="G341" s="233"/>
      <c r="H341" s="237">
        <v>9.5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162</v>
      </c>
      <c r="AU341" s="243" t="s">
        <v>86</v>
      </c>
      <c r="AV341" s="13" t="s">
        <v>86</v>
      </c>
      <c r="AW341" s="13" t="s">
        <v>32</v>
      </c>
      <c r="AX341" s="13" t="s">
        <v>76</v>
      </c>
      <c r="AY341" s="243" t="s">
        <v>133</v>
      </c>
    </row>
    <row r="342" s="14" customFormat="1">
      <c r="A342" s="14"/>
      <c r="B342" s="249"/>
      <c r="C342" s="250"/>
      <c r="D342" s="234" t="s">
        <v>162</v>
      </c>
      <c r="E342" s="251" t="s">
        <v>1</v>
      </c>
      <c r="F342" s="252" t="s">
        <v>295</v>
      </c>
      <c r="G342" s="250"/>
      <c r="H342" s="251" t="s">
        <v>1</v>
      </c>
      <c r="I342" s="253"/>
      <c r="J342" s="250"/>
      <c r="K342" s="250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162</v>
      </c>
      <c r="AU342" s="258" t="s">
        <v>86</v>
      </c>
      <c r="AV342" s="14" t="s">
        <v>84</v>
      </c>
      <c r="AW342" s="14" t="s">
        <v>32</v>
      </c>
      <c r="AX342" s="14" t="s">
        <v>76</v>
      </c>
      <c r="AY342" s="258" t="s">
        <v>133</v>
      </c>
    </row>
    <row r="343" s="13" customFormat="1">
      <c r="A343" s="13"/>
      <c r="B343" s="232"/>
      <c r="C343" s="233"/>
      <c r="D343" s="234" t="s">
        <v>162</v>
      </c>
      <c r="E343" s="235" t="s">
        <v>1</v>
      </c>
      <c r="F343" s="236" t="s">
        <v>548</v>
      </c>
      <c r="G343" s="233"/>
      <c r="H343" s="237">
        <v>32.5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162</v>
      </c>
      <c r="AU343" s="243" t="s">
        <v>86</v>
      </c>
      <c r="AV343" s="13" t="s">
        <v>86</v>
      </c>
      <c r="AW343" s="13" t="s">
        <v>32</v>
      </c>
      <c r="AX343" s="13" t="s">
        <v>76</v>
      </c>
      <c r="AY343" s="243" t="s">
        <v>133</v>
      </c>
    </row>
    <row r="344" s="13" customFormat="1">
      <c r="A344" s="13"/>
      <c r="B344" s="232"/>
      <c r="C344" s="233"/>
      <c r="D344" s="234" t="s">
        <v>162</v>
      </c>
      <c r="E344" s="235" t="s">
        <v>1</v>
      </c>
      <c r="F344" s="236" t="s">
        <v>549</v>
      </c>
      <c r="G344" s="233"/>
      <c r="H344" s="237">
        <v>49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162</v>
      </c>
      <c r="AU344" s="243" t="s">
        <v>86</v>
      </c>
      <c r="AV344" s="13" t="s">
        <v>86</v>
      </c>
      <c r="AW344" s="13" t="s">
        <v>32</v>
      </c>
      <c r="AX344" s="13" t="s">
        <v>76</v>
      </c>
      <c r="AY344" s="243" t="s">
        <v>133</v>
      </c>
    </row>
    <row r="345" s="15" customFormat="1">
      <c r="A345" s="15"/>
      <c r="B345" s="259"/>
      <c r="C345" s="260"/>
      <c r="D345" s="234" t="s">
        <v>162</v>
      </c>
      <c r="E345" s="261" t="s">
        <v>1</v>
      </c>
      <c r="F345" s="262" t="s">
        <v>212</v>
      </c>
      <c r="G345" s="260"/>
      <c r="H345" s="263">
        <v>96.5</v>
      </c>
      <c r="I345" s="264"/>
      <c r="J345" s="260"/>
      <c r="K345" s="260"/>
      <c r="L345" s="265"/>
      <c r="M345" s="266"/>
      <c r="N345" s="267"/>
      <c r="O345" s="267"/>
      <c r="P345" s="267"/>
      <c r="Q345" s="267"/>
      <c r="R345" s="267"/>
      <c r="S345" s="267"/>
      <c r="T345" s="26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9" t="s">
        <v>162</v>
      </c>
      <c r="AU345" s="269" t="s">
        <v>86</v>
      </c>
      <c r="AV345" s="15" t="s">
        <v>152</v>
      </c>
      <c r="AW345" s="15" t="s">
        <v>32</v>
      </c>
      <c r="AX345" s="15" t="s">
        <v>84</v>
      </c>
      <c r="AY345" s="269" t="s">
        <v>133</v>
      </c>
    </row>
    <row r="346" s="2" customFormat="1" ht="24.15" customHeight="1">
      <c r="A346" s="39"/>
      <c r="B346" s="40"/>
      <c r="C346" s="281" t="s">
        <v>550</v>
      </c>
      <c r="D346" s="281" t="s">
        <v>365</v>
      </c>
      <c r="E346" s="282" t="s">
        <v>551</v>
      </c>
      <c r="F346" s="283" t="s">
        <v>552</v>
      </c>
      <c r="G346" s="284" t="s">
        <v>245</v>
      </c>
      <c r="H346" s="285">
        <v>82.314999999999998</v>
      </c>
      <c r="I346" s="286"/>
      <c r="J346" s="287">
        <f>ROUND(I346*H346,2)</f>
        <v>0</v>
      </c>
      <c r="K346" s="283" t="s">
        <v>1</v>
      </c>
      <c r="L346" s="288"/>
      <c r="M346" s="289" t="s">
        <v>1</v>
      </c>
      <c r="N346" s="290" t="s">
        <v>41</v>
      </c>
      <c r="O346" s="92"/>
      <c r="P346" s="228">
        <f>O346*H346</f>
        <v>0</v>
      </c>
      <c r="Q346" s="228">
        <v>0.0017700000000000001</v>
      </c>
      <c r="R346" s="228">
        <f>Q346*H346</f>
        <v>0.14569755000000001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242</v>
      </c>
      <c r="AT346" s="230" t="s">
        <v>365</v>
      </c>
      <c r="AU346" s="230" t="s">
        <v>86</v>
      </c>
      <c r="AY346" s="18" t="s">
        <v>133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84</v>
      </c>
      <c r="BK346" s="231">
        <f>ROUND(I346*H346,2)</f>
        <v>0</v>
      </c>
      <c r="BL346" s="18" t="s">
        <v>152</v>
      </c>
      <c r="BM346" s="230" t="s">
        <v>553</v>
      </c>
    </row>
    <row r="347" s="14" customFormat="1">
      <c r="A347" s="14"/>
      <c r="B347" s="249"/>
      <c r="C347" s="250"/>
      <c r="D347" s="234" t="s">
        <v>162</v>
      </c>
      <c r="E347" s="251" t="s">
        <v>1</v>
      </c>
      <c r="F347" s="252" t="s">
        <v>295</v>
      </c>
      <c r="G347" s="250"/>
      <c r="H347" s="251" t="s">
        <v>1</v>
      </c>
      <c r="I347" s="253"/>
      <c r="J347" s="250"/>
      <c r="K347" s="250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162</v>
      </c>
      <c r="AU347" s="258" t="s">
        <v>86</v>
      </c>
      <c r="AV347" s="14" t="s">
        <v>84</v>
      </c>
      <c r="AW347" s="14" t="s">
        <v>32</v>
      </c>
      <c r="AX347" s="14" t="s">
        <v>76</v>
      </c>
      <c r="AY347" s="258" t="s">
        <v>133</v>
      </c>
    </row>
    <row r="348" s="13" customFormat="1">
      <c r="A348" s="13"/>
      <c r="B348" s="232"/>
      <c r="C348" s="233"/>
      <c r="D348" s="234" t="s">
        <v>162</v>
      </c>
      <c r="E348" s="235" t="s">
        <v>1</v>
      </c>
      <c r="F348" s="236" t="s">
        <v>548</v>
      </c>
      <c r="G348" s="233"/>
      <c r="H348" s="237">
        <v>32.5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162</v>
      </c>
      <c r="AU348" s="243" t="s">
        <v>86</v>
      </c>
      <c r="AV348" s="13" t="s">
        <v>86</v>
      </c>
      <c r="AW348" s="13" t="s">
        <v>32</v>
      </c>
      <c r="AX348" s="13" t="s">
        <v>76</v>
      </c>
      <c r="AY348" s="243" t="s">
        <v>133</v>
      </c>
    </row>
    <row r="349" s="13" customFormat="1">
      <c r="A349" s="13"/>
      <c r="B349" s="232"/>
      <c r="C349" s="233"/>
      <c r="D349" s="234" t="s">
        <v>162</v>
      </c>
      <c r="E349" s="235" t="s">
        <v>1</v>
      </c>
      <c r="F349" s="236" t="s">
        <v>549</v>
      </c>
      <c r="G349" s="233"/>
      <c r="H349" s="237">
        <v>49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162</v>
      </c>
      <c r="AU349" s="243" t="s">
        <v>86</v>
      </c>
      <c r="AV349" s="13" t="s">
        <v>86</v>
      </c>
      <c r="AW349" s="13" t="s">
        <v>32</v>
      </c>
      <c r="AX349" s="13" t="s">
        <v>76</v>
      </c>
      <c r="AY349" s="243" t="s">
        <v>133</v>
      </c>
    </row>
    <row r="350" s="15" customFormat="1">
      <c r="A350" s="15"/>
      <c r="B350" s="259"/>
      <c r="C350" s="260"/>
      <c r="D350" s="234" t="s">
        <v>162</v>
      </c>
      <c r="E350" s="261" t="s">
        <v>1</v>
      </c>
      <c r="F350" s="262" t="s">
        <v>212</v>
      </c>
      <c r="G350" s="260"/>
      <c r="H350" s="263">
        <v>81.5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9" t="s">
        <v>162</v>
      </c>
      <c r="AU350" s="269" t="s">
        <v>86</v>
      </c>
      <c r="AV350" s="15" t="s">
        <v>152</v>
      </c>
      <c r="AW350" s="15" t="s">
        <v>32</v>
      </c>
      <c r="AX350" s="15" t="s">
        <v>84</v>
      </c>
      <c r="AY350" s="269" t="s">
        <v>133</v>
      </c>
    </row>
    <row r="351" s="13" customFormat="1">
      <c r="A351" s="13"/>
      <c r="B351" s="232"/>
      <c r="C351" s="233"/>
      <c r="D351" s="234" t="s">
        <v>162</v>
      </c>
      <c r="E351" s="233"/>
      <c r="F351" s="236" t="s">
        <v>554</v>
      </c>
      <c r="G351" s="233"/>
      <c r="H351" s="237">
        <v>82.314999999999998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162</v>
      </c>
      <c r="AU351" s="243" t="s">
        <v>86</v>
      </c>
      <c r="AV351" s="13" t="s">
        <v>86</v>
      </c>
      <c r="AW351" s="13" t="s">
        <v>4</v>
      </c>
      <c r="AX351" s="13" t="s">
        <v>84</v>
      </c>
      <c r="AY351" s="243" t="s">
        <v>133</v>
      </c>
    </row>
    <row r="352" s="2" customFormat="1" ht="24.15" customHeight="1">
      <c r="A352" s="39"/>
      <c r="B352" s="40"/>
      <c r="C352" s="281" t="s">
        <v>555</v>
      </c>
      <c r="D352" s="281" t="s">
        <v>365</v>
      </c>
      <c r="E352" s="282" t="s">
        <v>556</v>
      </c>
      <c r="F352" s="283" t="s">
        <v>557</v>
      </c>
      <c r="G352" s="284" t="s">
        <v>245</v>
      </c>
      <c r="H352" s="285">
        <v>15.15</v>
      </c>
      <c r="I352" s="286"/>
      <c r="J352" s="287">
        <f>ROUND(I352*H352,2)</f>
        <v>0</v>
      </c>
      <c r="K352" s="283" t="s">
        <v>178</v>
      </c>
      <c r="L352" s="288"/>
      <c r="M352" s="289" t="s">
        <v>1</v>
      </c>
      <c r="N352" s="290" t="s">
        <v>41</v>
      </c>
      <c r="O352" s="92"/>
      <c r="P352" s="228">
        <f>O352*H352</f>
        <v>0</v>
      </c>
      <c r="Q352" s="228">
        <v>0.0026700000000000001</v>
      </c>
      <c r="R352" s="228">
        <f>Q352*H352</f>
        <v>0.0404505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242</v>
      </c>
      <c r="AT352" s="230" t="s">
        <v>365</v>
      </c>
      <c r="AU352" s="230" t="s">
        <v>86</v>
      </c>
      <c r="AY352" s="18" t="s">
        <v>133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84</v>
      </c>
      <c r="BK352" s="231">
        <f>ROUND(I352*H352,2)</f>
        <v>0</v>
      </c>
      <c r="BL352" s="18" t="s">
        <v>152</v>
      </c>
      <c r="BM352" s="230" t="s">
        <v>558</v>
      </c>
    </row>
    <row r="353" s="14" customFormat="1">
      <c r="A353" s="14"/>
      <c r="B353" s="249"/>
      <c r="C353" s="250"/>
      <c r="D353" s="234" t="s">
        <v>162</v>
      </c>
      <c r="E353" s="251" t="s">
        <v>1</v>
      </c>
      <c r="F353" s="252" t="s">
        <v>545</v>
      </c>
      <c r="G353" s="250"/>
      <c r="H353" s="251" t="s">
        <v>1</v>
      </c>
      <c r="I353" s="253"/>
      <c r="J353" s="250"/>
      <c r="K353" s="250"/>
      <c r="L353" s="254"/>
      <c r="M353" s="255"/>
      <c r="N353" s="256"/>
      <c r="O353" s="256"/>
      <c r="P353" s="256"/>
      <c r="Q353" s="256"/>
      <c r="R353" s="256"/>
      <c r="S353" s="256"/>
      <c r="T353" s="25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8" t="s">
        <v>162</v>
      </c>
      <c r="AU353" s="258" t="s">
        <v>86</v>
      </c>
      <c r="AV353" s="14" t="s">
        <v>84</v>
      </c>
      <c r="AW353" s="14" t="s">
        <v>32</v>
      </c>
      <c r="AX353" s="14" t="s">
        <v>76</v>
      </c>
      <c r="AY353" s="258" t="s">
        <v>133</v>
      </c>
    </row>
    <row r="354" s="13" customFormat="1">
      <c r="A354" s="13"/>
      <c r="B354" s="232"/>
      <c r="C354" s="233"/>
      <c r="D354" s="234" t="s">
        <v>162</v>
      </c>
      <c r="E354" s="235" t="s">
        <v>1</v>
      </c>
      <c r="F354" s="236" t="s">
        <v>546</v>
      </c>
      <c r="G354" s="233"/>
      <c r="H354" s="237">
        <v>5.5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162</v>
      </c>
      <c r="AU354" s="243" t="s">
        <v>86</v>
      </c>
      <c r="AV354" s="13" t="s">
        <v>86</v>
      </c>
      <c r="AW354" s="13" t="s">
        <v>32</v>
      </c>
      <c r="AX354" s="13" t="s">
        <v>76</v>
      </c>
      <c r="AY354" s="243" t="s">
        <v>133</v>
      </c>
    </row>
    <row r="355" s="13" customFormat="1">
      <c r="A355" s="13"/>
      <c r="B355" s="232"/>
      <c r="C355" s="233"/>
      <c r="D355" s="234" t="s">
        <v>162</v>
      </c>
      <c r="E355" s="235" t="s">
        <v>1</v>
      </c>
      <c r="F355" s="236" t="s">
        <v>547</v>
      </c>
      <c r="G355" s="233"/>
      <c r="H355" s="237">
        <v>9.5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162</v>
      </c>
      <c r="AU355" s="243" t="s">
        <v>86</v>
      </c>
      <c r="AV355" s="13" t="s">
        <v>86</v>
      </c>
      <c r="AW355" s="13" t="s">
        <v>32</v>
      </c>
      <c r="AX355" s="13" t="s">
        <v>76</v>
      </c>
      <c r="AY355" s="243" t="s">
        <v>133</v>
      </c>
    </row>
    <row r="356" s="15" customFormat="1">
      <c r="A356" s="15"/>
      <c r="B356" s="259"/>
      <c r="C356" s="260"/>
      <c r="D356" s="234" t="s">
        <v>162</v>
      </c>
      <c r="E356" s="261" t="s">
        <v>1</v>
      </c>
      <c r="F356" s="262" t="s">
        <v>212</v>
      </c>
      <c r="G356" s="260"/>
      <c r="H356" s="263">
        <v>15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9" t="s">
        <v>162</v>
      </c>
      <c r="AU356" s="269" t="s">
        <v>86</v>
      </c>
      <c r="AV356" s="15" t="s">
        <v>152</v>
      </c>
      <c r="AW356" s="15" t="s">
        <v>32</v>
      </c>
      <c r="AX356" s="15" t="s">
        <v>84</v>
      </c>
      <c r="AY356" s="269" t="s">
        <v>133</v>
      </c>
    </row>
    <row r="357" s="13" customFormat="1">
      <c r="A357" s="13"/>
      <c r="B357" s="232"/>
      <c r="C357" s="233"/>
      <c r="D357" s="234" t="s">
        <v>162</v>
      </c>
      <c r="E357" s="233"/>
      <c r="F357" s="236" t="s">
        <v>559</v>
      </c>
      <c r="G357" s="233"/>
      <c r="H357" s="237">
        <v>15.15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162</v>
      </c>
      <c r="AU357" s="243" t="s">
        <v>86</v>
      </c>
      <c r="AV357" s="13" t="s">
        <v>86</v>
      </c>
      <c r="AW357" s="13" t="s">
        <v>4</v>
      </c>
      <c r="AX357" s="13" t="s">
        <v>84</v>
      </c>
      <c r="AY357" s="243" t="s">
        <v>133</v>
      </c>
    </row>
    <row r="358" s="2" customFormat="1" ht="37.8" customHeight="1">
      <c r="A358" s="39"/>
      <c r="B358" s="40"/>
      <c r="C358" s="219" t="s">
        <v>560</v>
      </c>
      <c r="D358" s="219" t="s">
        <v>139</v>
      </c>
      <c r="E358" s="220" t="s">
        <v>561</v>
      </c>
      <c r="F358" s="221" t="s">
        <v>562</v>
      </c>
      <c r="G358" s="222" t="s">
        <v>174</v>
      </c>
      <c r="H358" s="223">
        <v>12</v>
      </c>
      <c r="I358" s="224"/>
      <c r="J358" s="225">
        <f>ROUND(I358*H358,2)</f>
        <v>0</v>
      </c>
      <c r="K358" s="221" t="s">
        <v>178</v>
      </c>
      <c r="L358" s="45"/>
      <c r="M358" s="226" t="s">
        <v>1</v>
      </c>
      <c r="N358" s="227" t="s">
        <v>41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152</v>
      </c>
      <c r="AT358" s="230" t="s">
        <v>139</v>
      </c>
      <c r="AU358" s="230" t="s">
        <v>86</v>
      </c>
      <c r="AY358" s="18" t="s">
        <v>133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84</v>
      </c>
      <c r="BK358" s="231">
        <f>ROUND(I358*H358,2)</f>
        <v>0</v>
      </c>
      <c r="BL358" s="18" t="s">
        <v>152</v>
      </c>
      <c r="BM358" s="230" t="s">
        <v>563</v>
      </c>
    </row>
    <row r="359" s="2" customFormat="1" ht="24.15" customHeight="1">
      <c r="A359" s="39"/>
      <c r="B359" s="40"/>
      <c r="C359" s="281" t="s">
        <v>564</v>
      </c>
      <c r="D359" s="281" t="s">
        <v>365</v>
      </c>
      <c r="E359" s="282" t="s">
        <v>565</v>
      </c>
      <c r="F359" s="283" t="s">
        <v>566</v>
      </c>
      <c r="G359" s="284" t="s">
        <v>174</v>
      </c>
      <c r="H359" s="285">
        <v>12</v>
      </c>
      <c r="I359" s="286"/>
      <c r="J359" s="287">
        <f>ROUND(I359*H359,2)</f>
        <v>0</v>
      </c>
      <c r="K359" s="283" t="s">
        <v>178</v>
      </c>
      <c r="L359" s="288"/>
      <c r="M359" s="289" t="s">
        <v>1</v>
      </c>
      <c r="N359" s="290" t="s">
        <v>41</v>
      </c>
      <c r="O359" s="92"/>
      <c r="P359" s="228">
        <f>O359*H359</f>
        <v>0</v>
      </c>
      <c r="Q359" s="228">
        <v>0.0015</v>
      </c>
      <c r="R359" s="228">
        <f>Q359*H359</f>
        <v>0.018000000000000002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242</v>
      </c>
      <c r="AT359" s="230" t="s">
        <v>365</v>
      </c>
      <c r="AU359" s="230" t="s">
        <v>86</v>
      </c>
      <c r="AY359" s="18" t="s">
        <v>133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84</v>
      </c>
      <c r="BK359" s="231">
        <f>ROUND(I359*H359,2)</f>
        <v>0</v>
      </c>
      <c r="BL359" s="18" t="s">
        <v>152</v>
      </c>
      <c r="BM359" s="230" t="s">
        <v>567</v>
      </c>
    </row>
    <row r="360" s="2" customFormat="1" ht="33" customHeight="1">
      <c r="A360" s="39"/>
      <c r="B360" s="40"/>
      <c r="C360" s="219" t="s">
        <v>568</v>
      </c>
      <c r="D360" s="219" t="s">
        <v>139</v>
      </c>
      <c r="E360" s="220" t="s">
        <v>569</v>
      </c>
      <c r="F360" s="221" t="s">
        <v>570</v>
      </c>
      <c r="G360" s="222" t="s">
        <v>174</v>
      </c>
      <c r="H360" s="223">
        <v>10</v>
      </c>
      <c r="I360" s="224"/>
      <c r="J360" s="225">
        <f>ROUND(I360*H360,2)</f>
        <v>0</v>
      </c>
      <c r="K360" s="221" t="s">
        <v>178</v>
      </c>
      <c r="L360" s="45"/>
      <c r="M360" s="226" t="s">
        <v>1</v>
      </c>
      <c r="N360" s="227" t="s">
        <v>41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152</v>
      </c>
      <c r="AT360" s="230" t="s">
        <v>139</v>
      </c>
      <c r="AU360" s="230" t="s">
        <v>86</v>
      </c>
      <c r="AY360" s="18" t="s">
        <v>133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84</v>
      </c>
      <c r="BK360" s="231">
        <f>ROUND(I360*H360,2)</f>
        <v>0</v>
      </c>
      <c r="BL360" s="18" t="s">
        <v>152</v>
      </c>
      <c r="BM360" s="230" t="s">
        <v>571</v>
      </c>
    </row>
    <row r="361" s="14" customFormat="1">
      <c r="A361" s="14"/>
      <c r="B361" s="249"/>
      <c r="C361" s="250"/>
      <c r="D361" s="234" t="s">
        <v>162</v>
      </c>
      <c r="E361" s="251" t="s">
        <v>1</v>
      </c>
      <c r="F361" s="252" t="s">
        <v>572</v>
      </c>
      <c r="G361" s="250"/>
      <c r="H361" s="251" t="s">
        <v>1</v>
      </c>
      <c r="I361" s="253"/>
      <c r="J361" s="250"/>
      <c r="K361" s="250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162</v>
      </c>
      <c r="AU361" s="258" t="s">
        <v>86</v>
      </c>
      <c r="AV361" s="14" t="s">
        <v>84</v>
      </c>
      <c r="AW361" s="14" t="s">
        <v>32</v>
      </c>
      <c r="AX361" s="14" t="s">
        <v>76</v>
      </c>
      <c r="AY361" s="258" t="s">
        <v>133</v>
      </c>
    </row>
    <row r="362" s="13" customFormat="1">
      <c r="A362" s="13"/>
      <c r="B362" s="232"/>
      <c r="C362" s="233"/>
      <c r="D362" s="234" t="s">
        <v>162</v>
      </c>
      <c r="E362" s="235" t="s">
        <v>1</v>
      </c>
      <c r="F362" s="236" t="s">
        <v>573</v>
      </c>
      <c r="G362" s="233"/>
      <c r="H362" s="237">
        <v>2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162</v>
      </c>
      <c r="AU362" s="243" t="s">
        <v>86</v>
      </c>
      <c r="AV362" s="13" t="s">
        <v>86</v>
      </c>
      <c r="AW362" s="13" t="s">
        <v>32</v>
      </c>
      <c r="AX362" s="13" t="s">
        <v>76</v>
      </c>
      <c r="AY362" s="243" t="s">
        <v>133</v>
      </c>
    </row>
    <row r="363" s="14" customFormat="1">
      <c r="A363" s="14"/>
      <c r="B363" s="249"/>
      <c r="C363" s="250"/>
      <c r="D363" s="234" t="s">
        <v>162</v>
      </c>
      <c r="E363" s="251" t="s">
        <v>1</v>
      </c>
      <c r="F363" s="252" t="s">
        <v>574</v>
      </c>
      <c r="G363" s="250"/>
      <c r="H363" s="251" t="s">
        <v>1</v>
      </c>
      <c r="I363" s="253"/>
      <c r="J363" s="250"/>
      <c r="K363" s="250"/>
      <c r="L363" s="254"/>
      <c r="M363" s="255"/>
      <c r="N363" s="256"/>
      <c r="O363" s="256"/>
      <c r="P363" s="256"/>
      <c r="Q363" s="256"/>
      <c r="R363" s="256"/>
      <c r="S363" s="256"/>
      <c r="T363" s="25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8" t="s">
        <v>162</v>
      </c>
      <c r="AU363" s="258" t="s">
        <v>86</v>
      </c>
      <c r="AV363" s="14" t="s">
        <v>84</v>
      </c>
      <c r="AW363" s="14" t="s">
        <v>32</v>
      </c>
      <c r="AX363" s="14" t="s">
        <v>76</v>
      </c>
      <c r="AY363" s="258" t="s">
        <v>133</v>
      </c>
    </row>
    <row r="364" s="13" customFormat="1">
      <c r="A364" s="13"/>
      <c r="B364" s="232"/>
      <c r="C364" s="233"/>
      <c r="D364" s="234" t="s">
        <v>162</v>
      </c>
      <c r="E364" s="235" t="s">
        <v>1</v>
      </c>
      <c r="F364" s="236" t="s">
        <v>575</v>
      </c>
      <c r="G364" s="233"/>
      <c r="H364" s="237">
        <v>8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162</v>
      </c>
      <c r="AU364" s="243" t="s">
        <v>86</v>
      </c>
      <c r="AV364" s="13" t="s">
        <v>86</v>
      </c>
      <c r="AW364" s="13" t="s">
        <v>32</v>
      </c>
      <c r="AX364" s="13" t="s">
        <v>76</v>
      </c>
      <c r="AY364" s="243" t="s">
        <v>133</v>
      </c>
    </row>
    <row r="365" s="15" customFormat="1">
      <c r="A365" s="15"/>
      <c r="B365" s="259"/>
      <c r="C365" s="260"/>
      <c r="D365" s="234" t="s">
        <v>162</v>
      </c>
      <c r="E365" s="261" t="s">
        <v>1</v>
      </c>
      <c r="F365" s="262" t="s">
        <v>212</v>
      </c>
      <c r="G365" s="260"/>
      <c r="H365" s="263">
        <v>10</v>
      </c>
      <c r="I365" s="264"/>
      <c r="J365" s="260"/>
      <c r="K365" s="260"/>
      <c r="L365" s="265"/>
      <c r="M365" s="266"/>
      <c r="N365" s="267"/>
      <c r="O365" s="267"/>
      <c r="P365" s="267"/>
      <c r="Q365" s="267"/>
      <c r="R365" s="267"/>
      <c r="S365" s="267"/>
      <c r="T365" s="268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9" t="s">
        <v>162</v>
      </c>
      <c r="AU365" s="269" t="s">
        <v>86</v>
      </c>
      <c r="AV365" s="15" t="s">
        <v>152</v>
      </c>
      <c r="AW365" s="15" t="s">
        <v>32</v>
      </c>
      <c r="AX365" s="15" t="s">
        <v>84</v>
      </c>
      <c r="AY365" s="269" t="s">
        <v>133</v>
      </c>
    </row>
    <row r="366" s="2" customFormat="1" ht="24.15" customHeight="1">
      <c r="A366" s="39"/>
      <c r="B366" s="40"/>
      <c r="C366" s="281" t="s">
        <v>576</v>
      </c>
      <c r="D366" s="281" t="s">
        <v>365</v>
      </c>
      <c r="E366" s="282" t="s">
        <v>577</v>
      </c>
      <c r="F366" s="283" t="s">
        <v>578</v>
      </c>
      <c r="G366" s="284" t="s">
        <v>174</v>
      </c>
      <c r="H366" s="285">
        <v>10</v>
      </c>
      <c r="I366" s="286"/>
      <c r="J366" s="287">
        <f>ROUND(I366*H366,2)</f>
        <v>0</v>
      </c>
      <c r="K366" s="283" t="s">
        <v>178</v>
      </c>
      <c r="L366" s="288"/>
      <c r="M366" s="289" t="s">
        <v>1</v>
      </c>
      <c r="N366" s="290" t="s">
        <v>41</v>
      </c>
      <c r="O366" s="92"/>
      <c r="P366" s="228">
        <f>O366*H366</f>
        <v>0</v>
      </c>
      <c r="Q366" s="228">
        <v>0.00088000000000000003</v>
      </c>
      <c r="R366" s="228">
        <f>Q366*H366</f>
        <v>0.0088000000000000005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242</v>
      </c>
      <c r="AT366" s="230" t="s">
        <v>365</v>
      </c>
      <c r="AU366" s="230" t="s">
        <v>86</v>
      </c>
      <c r="AY366" s="18" t="s">
        <v>133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152</v>
      </c>
      <c r="BM366" s="230" t="s">
        <v>579</v>
      </c>
    </row>
    <row r="367" s="2" customFormat="1" ht="33" customHeight="1">
      <c r="A367" s="39"/>
      <c r="B367" s="40"/>
      <c r="C367" s="219" t="s">
        <v>580</v>
      </c>
      <c r="D367" s="219" t="s">
        <v>139</v>
      </c>
      <c r="E367" s="220" t="s">
        <v>581</v>
      </c>
      <c r="F367" s="221" t="s">
        <v>582</v>
      </c>
      <c r="G367" s="222" t="s">
        <v>174</v>
      </c>
      <c r="H367" s="223">
        <v>6</v>
      </c>
      <c r="I367" s="224"/>
      <c r="J367" s="225">
        <f>ROUND(I367*H367,2)</f>
        <v>0</v>
      </c>
      <c r="K367" s="221" t="s">
        <v>178</v>
      </c>
      <c r="L367" s="45"/>
      <c r="M367" s="226" t="s">
        <v>1</v>
      </c>
      <c r="N367" s="227" t="s">
        <v>41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152</v>
      </c>
      <c r="AT367" s="230" t="s">
        <v>139</v>
      </c>
      <c r="AU367" s="230" t="s">
        <v>86</v>
      </c>
      <c r="AY367" s="18" t="s">
        <v>133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84</v>
      </c>
      <c r="BK367" s="231">
        <f>ROUND(I367*H367,2)</f>
        <v>0</v>
      </c>
      <c r="BL367" s="18" t="s">
        <v>152</v>
      </c>
      <c r="BM367" s="230" t="s">
        <v>583</v>
      </c>
    </row>
    <row r="368" s="13" customFormat="1">
      <c r="A368" s="13"/>
      <c r="B368" s="232"/>
      <c r="C368" s="233"/>
      <c r="D368" s="234" t="s">
        <v>162</v>
      </c>
      <c r="E368" s="235" t="s">
        <v>1</v>
      </c>
      <c r="F368" s="236" t="s">
        <v>584</v>
      </c>
      <c r="G368" s="233"/>
      <c r="H368" s="237">
        <v>6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162</v>
      </c>
      <c r="AU368" s="243" t="s">
        <v>86</v>
      </c>
      <c r="AV368" s="13" t="s">
        <v>86</v>
      </c>
      <c r="AW368" s="13" t="s">
        <v>32</v>
      </c>
      <c r="AX368" s="13" t="s">
        <v>84</v>
      </c>
      <c r="AY368" s="243" t="s">
        <v>133</v>
      </c>
    </row>
    <row r="369" s="2" customFormat="1" ht="16.5" customHeight="1">
      <c r="A369" s="39"/>
      <c r="B369" s="40"/>
      <c r="C369" s="281" t="s">
        <v>585</v>
      </c>
      <c r="D369" s="281" t="s">
        <v>365</v>
      </c>
      <c r="E369" s="282" t="s">
        <v>586</v>
      </c>
      <c r="F369" s="283" t="s">
        <v>587</v>
      </c>
      <c r="G369" s="284" t="s">
        <v>174</v>
      </c>
      <c r="H369" s="285">
        <v>6</v>
      </c>
      <c r="I369" s="286"/>
      <c r="J369" s="287">
        <f>ROUND(I369*H369,2)</f>
        <v>0</v>
      </c>
      <c r="K369" s="283" t="s">
        <v>178</v>
      </c>
      <c r="L369" s="288"/>
      <c r="M369" s="289" t="s">
        <v>1</v>
      </c>
      <c r="N369" s="290" t="s">
        <v>41</v>
      </c>
      <c r="O369" s="92"/>
      <c r="P369" s="228">
        <f>O369*H369</f>
        <v>0</v>
      </c>
      <c r="Q369" s="228">
        <v>0.00064000000000000005</v>
      </c>
      <c r="R369" s="228">
        <f>Q369*H369</f>
        <v>0.0038400000000000005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242</v>
      </c>
      <c r="AT369" s="230" t="s">
        <v>365</v>
      </c>
      <c r="AU369" s="230" t="s">
        <v>86</v>
      </c>
      <c r="AY369" s="18" t="s">
        <v>133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84</v>
      </c>
      <c r="BK369" s="231">
        <f>ROUND(I369*H369,2)</f>
        <v>0</v>
      </c>
      <c r="BL369" s="18" t="s">
        <v>152</v>
      </c>
      <c r="BM369" s="230" t="s">
        <v>588</v>
      </c>
    </row>
    <row r="370" s="2" customFormat="1" ht="24.15" customHeight="1">
      <c r="A370" s="39"/>
      <c r="B370" s="40"/>
      <c r="C370" s="219" t="s">
        <v>589</v>
      </c>
      <c r="D370" s="219" t="s">
        <v>139</v>
      </c>
      <c r="E370" s="220" t="s">
        <v>590</v>
      </c>
      <c r="F370" s="221" t="s">
        <v>591</v>
      </c>
      <c r="G370" s="222" t="s">
        <v>174</v>
      </c>
      <c r="H370" s="223">
        <v>35</v>
      </c>
      <c r="I370" s="224"/>
      <c r="J370" s="225">
        <f>ROUND(I370*H370,2)</f>
        <v>0</v>
      </c>
      <c r="K370" s="221" t="s">
        <v>178</v>
      </c>
      <c r="L370" s="45"/>
      <c r="M370" s="226" t="s">
        <v>1</v>
      </c>
      <c r="N370" s="227" t="s">
        <v>41</v>
      </c>
      <c r="O370" s="92"/>
      <c r="P370" s="228">
        <f>O370*H370</f>
        <v>0</v>
      </c>
      <c r="Q370" s="228">
        <v>0.10037</v>
      </c>
      <c r="R370" s="228">
        <f>Q370*H370</f>
        <v>3.51295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152</v>
      </c>
      <c r="AT370" s="230" t="s">
        <v>139</v>
      </c>
      <c r="AU370" s="230" t="s">
        <v>86</v>
      </c>
      <c r="AY370" s="18" t="s">
        <v>133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84</v>
      </c>
      <c r="BK370" s="231">
        <f>ROUND(I370*H370,2)</f>
        <v>0</v>
      </c>
      <c r="BL370" s="18" t="s">
        <v>152</v>
      </c>
      <c r="BM370" s="230" t="s">
        <v>592</v>
      </c>
    </row>
    <row r="371" s="13" customFormat="1">
      <c r="A371" s="13"/>
      <c r="B371" s="232"/>
      <c r="C371" s="233"/>
      <c r="D371" s="234" t="s">
        <v>162</v>
      </c>
      <c r="E371" s="235" t="s">
        <v>1</v>
      </c>
      <c r="F371" s="236" t="s">
        <v>593</v>
      </c>
      <c r="G371" s="233"/>
      <c r="H371" s="237">
        <v>35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162</v>
      </c>
      <c r="AU371" s="243" t="s">
        <v>86</v>
      </c>
      <c r="AV371" s="13" t="s">
        <v>86</v>
      </c>
      <c r="AW371" s="13" t="s">
        <v>32</v>
      </c>
      <c r="AX371" s="13" t="s">
        <v>84</v>
      </c>
      <c r="AY371" s="243" t="s">
        <v>133</v>
      </c>
    </row>
    <row r="372" s="2" customFormat="1" ht="37.8" customHeight="1">
      <c r="A372" s="39"/>
      <c r="B372" s="40"/>
      <c r="C372" s="219" t="s">
        <v>594</v>
      </c>
      <c r="D372" s="219" t="s">
        <v>139</v>
      </c>
      <c r="E372" s="220" t="s">
        <v>595</v>
      </c>
      <c r="F372" s="221" t="s">
        <v>596</v>
      </c>
      <c r="G372" s="222" t="s">
        <v>174</v>
      </c>
      <c r="H372" s="223">
        <v>10</v>
      </c>
      <c r="I372" s="224"/>
      <c r="J372" s="225">
        <f>ROUND(I372*H372,2)</f>
        <v>0</v>
      </c>
      <c r="K372" s="221" t="s">
        <v>178</v>
      </c>
      <c r="L372" s="45"/>
      <c r="M372" s="226" t="s">
        <v>1</v>
      </c>
      <c r="N372" s="227" t="s">
        <v>41</v>
      </c>
      <c r="O372" s="92"/>
      <c r="P372" s="228">
        <f>O372*H372</f>
        <v>0</v>
      </c>
      <c r="Q372" s="228">
        <v>0.52254</v>
      </c>
      <c r="R372" s="228">
        <f>Q372*H372</f>
        <v>5.2254000000000005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152</v>
      </c>
      <c r="AT372" s="230" t="s">
        <v>139</v>
      </c>
      <c r="AU372" s="230" t="s">
        <v>86</v>
      </c>
      <c r="AY372" s="18" t="s">
        <v>133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84</v>
      </c>
      <c r="BK372" s="231">
        <f>ROUND(I372*H372,2)</f>
        <v>0</v>
      </c>
      <c r="BL372" s="18" t="s">
        <v>152</v>
      </c>
      <c r="BM372" s="230" t="s">
        <v>597</v>
      </c>
    </row>
    <row r="373" s="13" customFormat="1">
      <c r="A373" s="13"/>
      <c r="B373" s="232"/>
      <c r="C373" s="233"/>
      <c r="D373" s="234" t="s">
        <v>162</v>
      </c>
      <c r="E373" s="235" t="s">
        <v>1</v>
      </c>
      <c r="F373" s="236" t="s">
        <v>598</v>
      </c>
      <c r="G373" s="233"/>
      <c r="H373" s="237">
        <v>7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162</v>
      </c>
      <c r="AU373" s="243" t="s">
        <v>86</v>
      </c>
      <c r="AV373" s="13" t="s">
        <v>86</v>
      </c>
      <c r="AW373" s="13" t="s">
        <v>32</v>
      </c>
      <c r="AX373" s="13" t="s">
        <v>76</v>
      </c>
      <c r="AY373" s="243" t="s">
        <v>133</v>
      </c>
    </row>
    <row r="374" s="13" customFormat="1">
      <c r="A374" s="13"/>
      <c r="B374" s="232"/>
      <c r="C374" s="233"/>
      <c r="D374" s="234" t="s">
        <v>162</v>
      </c>
      <c r="E374" s="235" t="s">
        <v>1</v>
      </c>
      <c r="F374" s="236" t="s">
        <v>599</v>
      </c>
      <c r="G374" s="233"/>
      <c r="H374" s="237">
        <v>3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162</v>
      </c>
      <c r="AU374" s="243" t="s">
        <v>86</v>
      </c>
      <c r="AV374" s="13" t="s">
        <v>86</v>
      </c>
      <c r="AW374" s="13" t="s">
        <v>32</v>
      </c>
      <c r="AX374" s="13" t="s">
        <v>76</v>
      </c>
      <c r="AY374" s="243" t="s">
        <v>133</v>
      </c>
    </row>
    <row r="375" s="15" customFormat="1">
      <c r="A375" s="15"/>
      <c r="B375" s="259"/>
      <c r="C375" s="260"/>
      <c r="D375" s="234" t="s">
        <v>162</v>
      </c>
      <c r="E375" s="261" t="s">
        <v>1</v>
      </c>
      <c r="F375" s="262" t="s">
        <v>212</v>
      </c>
      <c r="G375" s="260"/>
      <c r="H375" s="263">
        <v>10</v>
      </c>
      <c r="I375" s="264"/>
      <c r="J375" s="260"/>
      <c r="K375" s="260"/>
      <c r="L375" s="265"/>
      <c r="M375" s="266"/>
      <c r="N375" s="267"/>
      <c r="O375" s="267"/>
      <c r="P375" s="267"/>
      <c r="Q375" s="267"/>
      <c r="R375" s="267"/>
      <c r="S375" s="267"/>
      <c r="T375" s="26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9" t="s">
        <v>162</v>
      </c>
      <c r="AU375" s="269" t="s">
        <v>86</v>
      </c>
      <c r="AV375" s="15" t="s">
        <v>152</v>
      </c>
      <c r="AW375" s="15" t="s">
        <v>32</v>
      </c>
      <c r="AX375" s="15" t="s">
        <v>84</v>
      </c>
      <c r="AY375" s="269" t="s">
        <v>133</v>
      </c>
    </row>
    <row r="376" s="2" customFormat="1" ht="44.25" customHeight="1">
      <c r="A376" s="39"/>
      <c r="B376" s="40"/>
      <c r="C376" s="219" t="s">
        <v>600</v>
      </c>
      <c r="D376" s="219" t="s">
        <v>139</v>
      </c>
      <c r="E376" s="220" t="s">
        <v>601</v>
      </c>
      <c r="F376" s="221" t="s">
        <v>602</v>
      </c>
      <c r="G376" s="222" t="s">
        <v>174</v>
      </c>
      <c r="H376" s="223">
        <v>20</v>
      </c>
      <c r="I376" s="224"/>
      <c r="J376" s="225">
        <f>ROUND(I376*H376,2)</f>
        <v>0</v>
      </c>
      <c r="K376" s="221" t="s">
        <v>178</v>
      </c>
      <c r="L376" s="45"/>
      <c r="M376" s="226" t="s">
        <v>1</v>
      </c>
      <c r="N376" s="227" t="s">
        <v>41</v>
      </c>
      <c r="O376" s="92"/>
      <c r="P376" s="228">
        <f>O376*H376</f>
        <v>0</v>
      </c>
      <c r="Q376" s="228">
        <v>0.42764999999999997</v>
      </c>
      <c r="R376" s="228">
        <f>Q376*H376</f>
        <v>8.552999999999999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152</v>
      </c>
      <c r="AT376" s="230" t="s">
        <v>139</v>
      </c>
      <c r="AU376" s="230" t="s">
        <v>86</v>
      </c>
      <c r="AY376" s="18" t="s">
        <v>133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84</v>
      </c>
      <c r="BK376" s="231">
        <f>ROUND(I376*H376,2)</f>
        <v>0</v>
      </c>
      <c r="BL376" s="18" t="s">
        <v>152</v>
      </c>
      <c r="BM376" s="230" t="s">
        <v>603</v>
      </c>
    </row>
    <row r="377" s="13" customFormat="1">
      <c r="A377" s="13"/>
      <c r="B377" s="232"/>
      <c r="C377" s="233"/>
      <c r="D377" s="234" t="s">
        <v>162</v>
      </c>
      <c r="E377" s="235" t="s">
        <v>1</v>
      </c>
      <c r="F377" s="236" t="s">
        <v>604</v>
      </c>
      <c r="G377" s="233"/>
      <c r="H377" s="237">
        <v>20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162</v>
      </c>
      <c r="AU377" s="243" t="s">
        <v>86</v>
      </c>
      <c r="AV377" s="13" t="s">
        <v>86</v>
      </c>
      <c r="AW377" s="13" t="s">
        <v>32</v>
      </c>
      <c r="AX377" s="13" t="s">
        <v>84</v>
      </c>
      <c r="AY377" s="243" t="s">
        <v>133</v>
      </c>
    </row>
    <row r="378" s="2" customFormat="1" ht="24.15" customHeight="1">
      <c r="A378" s="39"/>
      <c r="B378" s="40"/>
      <c r="C378" s="219" t="s">
        <v>605</v>
      </c>
      <c r="D378" s="219" t="s">
        <v>139</v>
      </c>
      <c r="E378" s="220" t="s">
        <v>606</v>
      </c>
      <c r="F378" s="221" t="s">
        <v>607</v>
      </c>
      <c r="G378" s="222" t="s">
        <v>174</v>
      </c>
      <c r="H378" s="223">
        <v>6</v>
      </c>
      <c r="I378" s="224"/>
      <c r="J378" s="225">
        <f>ROUND(I378*H378,2)</f>
        <v>0</v>
      </c>
      <c r="K378" s="221" t="s">
        <v>178</v>
      </c>
      <c r="L378" s="45"/>
      <c r="M378" s="226" t="s">
        <v>1</v>
      </c>
      <c r="N378" s="227" t="s">
        <v>41</v>
      </c>
      <c r="O378" s="92"/>
      <c r="P378" s="228">
        <f>O378*H378</f>
        <v>0</v>
      </c>
      <c r="Q378" s="228">
        <v>0.53325999999999996</v>
      </c>
      <c r="R378" s="228">
        <f>Q378*H378</f>
        <v>3.19956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152</v>
      </c>
      <c r="AT378" s="230" t="s">
        <v>139</v>
      </c>
      <c r="AU378" s="230" t="s">
        <v>86</v>
      </c>
      <c r="AY378" s="18" t="s">
        <v>133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84</v>
      </c>
      <c r="BK378" s="231">
        <f>ROUND(I378*H378,2)</f>
        <v>0</v>
      </c>
      <c r="BL378" s="18" t="s">
        <v>152</v>
      </c>
      <c r="BM378" s="230" t="s">
        <v>608</v>
      </c>
    </row>
    <row r="379" s="13" customFormat="1">
      <c r="A379" s="13"/>
      <c r="B379" s="232"/>
      <c r="C379" s="233"/>
      <c r="D379" s="234" t="s">
        <v>162</v>
      </c>
      <c r="E379" s="235" t="s">
        <v>1</v>
      </c>
      <c r="F379" s="236" t="s">
        <v>609</v>
      </c>
      <c r="G379" s="233"/>
      <c r="H379" s="237">
        <v>6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162</v>
      </c>
      <c r="AU379" s="243" t="s">
        <v>86</v>
      </c>
      <c r="AV379" s="13" t="s">
        <v>86</v>
      </c>
      <c r="AW379" s="13" t="s">
        <v>32</v>
      </c>
      <c r="AX379" s="13" t="s">
        <v>84</v>
      </c>
      <c r="AY379" s="243" t="s">
        <v>133</v>
      </c>
    </row>
    <row r="380" s="2" customFormat="1" ht="24.15" customHeight="1">
      <c r="A380" s="39"/>
      <c r="B380" s="40"/>
      <c r="C380" s="281" t="s">
        <v>610</v>
      </c>
      <c r="D380" s="281" t="s">
        <v>365</v>
      </c>
      <c r="E380" s="282" t="s">
        <v>611</v>
      </c>
      <c r="F380" s="283" t="s">
        <v>612</v>
      </c>
      <c r="G380" s="284" t="s">
        <v>174</v>
      </c>
      <c r="H380" s="285">
        <v>6</v>
      </c>
      <c r="I380" s="286"/>
      <c r="J380" s="287">
        <f>ROUND(I380*H380,2)</f>
        <v>0</v>
      </c>
      <c r="K380" s="283" t="s">
        <v>178</v>
      </c>
      <c r="L380" s="288"/>
      <c r="M380" s="289" t="s">
        <v>1</v>
      </c>
      <c r="N380" s="290" t="s">
        <v>41</v>
      </c>
      <c r="O380" s="92"/>
      <c r="P380" s="228">
        <f>O380*H380</f>
        <v>0</v>
      </c>
      <c r="Q380" s="228">
        <v>0.027</v>
      </c>
      <c r="R380" s="228">
        <f>Q380*H380</f>
        <v>0.16200000000000001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242</v>
      </c>
      <c r="AT380" s="230" t="s">
        <v>365</v>
      </c>
      <c r="AU380" s="230" t="s">
        <v>86</v>
      </c>
      <c r="AY380" s="18" t="s">
        <v>133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84</v>
      </c>
      <c r="BK380" s="231">
        <f>ROUND(I380*H380,2)</f>
        <v>0</v>
      </c>
      <c r="BL380" s="18" t="s">
        <v>152</v>
      </c>
      <c r="BM380" s="230" t="s">
        <v>613</v>
      </c>
    </row>
    <row r="381" s="12" customFormat="1" ht="22.8" customHeight="1">
      <c r="A381" s="12"/>
      <c r="B381" s="203"/>
      <c r="C381" s="204"/>
      <c r="D381" s="205" t="s">
        <v>75</v>
      </c>
      <c r="E381" s="217" t="s">
        <v>248</v>
      </c>
      <c r="F381" s="217" t="s">
        <v>614</v>
      </c>
      <c r="G381" s="204"/>
      <c r="H381" s="204"/>
      <c r="I381" s="207"/>
      <c r="J381" s="218">
        <f>BK381</f>
        <v>0</v>
      </c>
      <c r="K381" s="204"/>
      <c r="L381" s="209"/>
      <c r="M381" s="210"/>
      <c r="N381" s="211"/>
      <c r="O381" s="211"/>
      <c r="P381" s="212">
        <f>SUM(P382:P410)</f>
        <v>0</v>
      </c>
      <c r="Q381" s="211"/>
      <c r="R381" s="212">
        <f>SUM(R382:R410)</f>
        <v>101.87921944000001</v>
      </c>
      <c r="S381" s="211"/>
      <c r="T381" s="213">
        <f>SUM(T382:T410)</f>
        <v>0.17200000000000001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4" t="s">
        <v>84</v>
      </c>
      <c r="AT381" s="215" t="s">
        <v>75</v>
      </c>
      <c r="AU381" s="215" t="s">
        <v>84</v>
      </c>
      <c r="AY381" s="214" t="s">
        <v>133</v>
      </c>
      <c r="BK381" s="216">
        <f>SUM(BK382:BK410)</f>
        <v>0</v>
      </c>
    </row>
    <row r="382" s="2" customFormat="1" ht="24.15" customHeight="1">
      <c r="A382" s="39"/>
      <c r="B382" s="40"/>
      <c r="C382" s="219" t="s">
        <v>615</v>
      </c>
      <c r="D382" s="219" t="s">
        <v>139</v>
      </c>
      <c r="E382" s="220" t="s">
        <v>616</v>
      </c>
      <c r="F382" s="221" t="s">
        <v>617</v>
      </c>
      <c r="G382" s="222" t="s">
        <v>174</v>
      </c>
      <c r="H382" s="223">
        <v>12</v>
      </c>
      <c r="I382" s="224"/>
      <c r="J382" s="225">
        <f>ROUND(I382*H382,2)</f>
        <v>0</v>
      </c>
      <c r="K382" s="221" t="s">
        <v>178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0.00069999999999999999</v>
      </c>
      <c r="R382" s="228">
        <f>Q382*H382</f>
        <v>0.0083999999999999995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152</v>
      </c>
      <c r="AT382" s="230" t="s">
        <v>139</v>
      </c>
      <c r="AU382" s="230" t="s">
        <v>86</v>
      </c>
      <c r="AY382" s="18" t="s">
        <v>133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152</v>
      </c>
      <c r="BM382" s="230" t="s">
        <v>618</v>
      </c>
    </row>
    <row r="383" s="13" customFormat="1">
      <c r="A383" s="13"/>
      <c r="B383" s="232"/>
      <c r="C383" s="233"/>
      <c r="D383" s="234" t="s">
        <v>162</v>
      </c>
      <c r="E383" s="235" t="s">
        <v>1</v>
      </c>
      <c r="F383" s="236" t="s">
        <v>619</v>
      </c>
      <c r="G383" s="233"/>
      <c r="H383" s="237">
        <v>12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162</v>
      </c>
      <c r="AU383" s="243" t="s">
        <v>86</v>
      </c>
      <c r="AV383" s="13" t="s">
        <v>86</v>
      </c>
      <c r="AW383" s="13" t="s">
        <v>32</v>
      </c>
      <c r="AX383" s="13" t="s">
        <v>84</v>
      </c>
      <c r="AY383" s="243" t="s">
        <v>133</v>
      </c>
    </row>
    <row r="384" s="2" customFormat="1" ht="24.15" customHeight="1">
      <c r="A384" s="39"/>
      <c r="B384" s="40"/>
      <c r="C384" s="281" t="s">
        <v>620</v>
      </c>
      <c r="D384" s="281" t="s">
        <v>365</v>
      </c>
      <c r="E384" s="282" t="s">
        <v>621</v>
      </c>
      <c r="F384" s="283" t="s">
        <v>622</v>
      </c>
      <c r="G384" s="284" t="s">
        <v>174</v>
      </c>
      <c r="H384" s="285">
        <v>12</v>
      </c>
      <c r="I384" s="286"/>
      <c r="J384" s="287">
        <f>ROUND(I384*H384,2)</f>
        <v>0</v>
      </c>
      <c r="K384" s="283" t="s">
        <v>178</v>
      </c>
      <c r="L384" s="288"/>
      <c r="M384" s="289" t="s">
        <v>1</v>
      </c>
      <c r="N384" s="290" t="s">
        <v>41</v>
      </c>
      <c r="O384" s="92"/>
      <c r="P384" s="228">
        <f>O384*H384</f>
        <v>0</v>
      </c>
      <c r="Q384" s="228">
        <v>0.0077000000000000002</v>
      </c>
      <c r="R384" s="228">
        <f>Q384*H384</f>
        <v>0.09240000000000001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242</v>
      </c>
      <c r="AT384" s="230" t="s">
        <v>365</v>
      </c>
      <c r="AU384" s="230" t="s">
        <v>86</v>
      </c>
      <c r="AY384" s="18" t="s">
        <v>133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84</v>
      </c>
      <c r="BK384" s="231">
        <f>ROUND(I384*H384,2)</f>
        <v>0</v>
      </c>
      <c r="BL384" s="18" t="s">
        <v>152</v>
      </c>
      <c r="BM384" s="230" t="s">
        <v>623</v>
      </c>
    </row>
    <row r="385" s="2" customFormat="1" ht="24.15" customHeight="1">
      <c r="A385" s="39"/>
      <c r="B385" s="40"/>
      <c r="C385" s="219" t="s">
        <v>624</v>
      </c>
      <c r="D385" s="219" t="s">
        <v>139</v>
      </c>
      <c r="E385" s="220" t="s">
        <v>625</v>
      </c>
      <c r="F385" s="221" t="s">
        <v>626</v>
      </c>
      <c r="G385" s="222" t="s">
        <v>174</v>
      </c>
      <c r="H385" s="223">
        <v>12</v>
      </c>
      <c r="I385" s="224"/>
      <c r="J385" s="225">
        <f>ROUND(I385*H385,2)</f>
        <v>0</v>
      </c>
      <c r="K385" s="221" t="s">
        <v>178</v>
      </c>
      <c r="L385" s="45"/>
      <c r="M385" s="226" t="s">
        <v>1</v>
      </c>
      <c r="N385" s="227" t="s">
        <v>41</v>
      </c>
      <c r="O385" s="92"/>
      <c r="P385" s="228">
        <f>O385*H385</f>
        <v>0</v>
      </c>
      <c r="Q385" s="228">
        <v>0.11241</v>
      </c>
      <c r="R385" s="228">
        <f>Q385*H385</f>
        <v>1.3489199999999999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152</v>
      </c>
      <c r="AT385" s="230" t="s">
        <v>139</v>
      </c>
      <c r="AU385" s="230" t="s">
        <v>86</v>
      </c>
      <c r="AY385" s="18" t="s">
        <v>133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84</v>
      </c>
      <c r="BK385" s="231">
        <f>ROUND(I385*H385,2)</f>
        <v>0</v>
      </c>
      <c r="BL385" s="18" t="s">
        <v>152</v>
      </c>
      <c r="BM385" s="230" t="s">
        <v>627</v>
      </c>
    </row>
    <row r="386" s="13" customFormat="1">
      <c r="A386" s="13"/>
      <c r="B386" s="232"/>
      <c r="C386" s="233"/>
      <c r="D386" s="234" t="s">
        <v>162</v>
      </c>
      <c r="E386" s="235" t="s">
        <v>1</v>
      </c>
      <c r="F386" s="236" t="s">
        <v>619</v>
      </c>
      <c r="G386" s="233"/>
      <c r="H386" s="237">
        <v>12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162</v>
      </c>
      <c r="AU386" s="243" t="s">
        <v>86</v>
      </c>
      <c r="AV386" s="13" t="s">
        <v>86</v>
      </c>
      <c r="AW386" s="13" t="s">
        <v>32</v>
      </c>
      <c r="AX386" s="13" t="s">
        <v>84</v>
      </c>
      <c r="AY386" s="243" t="s">
        <v>133</v>
      </c>
    </row>
    <row r="387" s="2" customFormat="1" ht="21.75" customHeight="1">
      <c r="A387" s="39"/>
      <c r="B387" s="40"/>
      <c r="C387" s="281" t="s">
        <v>628</v>
      </c>
      <c r="D387" s="281" t="s">
        <v>365</v>
      </c>
      <c r="E387" s="282" t="s">
        <v>629</v>
      </c>
      <c r="F387" s="283" t="s">
        <v>630</v>
      </c>
      <c r="G387" s="284" t="s">
        <v>174</v>
      </c>
      <c r="H387" s="285">
        <v>12</v>
      </c>
      <c r="I387" s="286"/>
      <c r="J387" s="287">
        <f>ROUND(I387*H387,2)</f>
        <v>0</v>
      </c>
      <c r="K387" s="283" t="s">
        <v>178</v>
      </c>
      <c r="L387" s="288"/>
      <c r="M387" s="289" t="s">
        <v>1</v>
      </c>
      <c r="N387" s="290" t="s">
        <v>41</v>
      </c>
      <c r="O387" s="92"/>
      <c r="P387" s="228">
        <f>O387*H387</f>
        <v>0</v>
      </c>
      <c r="Q387" s="228">
        <v>0.0061000000000000004</v>
      </c>
      <c r="R387" s="228">
        <f>Q387*H387</f>
        <v>0.073200000000000001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242</v>
      </c>
      <c r="AT387" s="230" t="s">
        <v>365</v>
      </c>
      <c r="AU387" s="230" t="s">
        <v>86</v>
      </c>
      <c r="AY387" s="18" t="s">
        <v>133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84</v>
      </c>
      <c r="BK387" s="231">
        <f>ROUND(I387*H387,2)</f>
        <v>0</v>
      </c>
      <c r="BL387" s="18" t="s">
        <v>152</v>
      </c>
      <c r="BM387" s="230" t="s">
        <v>631</v>
      </c>
    </row>
    <row r="388" s="2" customFormat="1" ht="16.5" customHeight="1">
      <c r="A388" s="39"/>
      <c r="B388" s="40"/>
      <c r="C388" s="281" t="s">
        <v>632</v>
      </c>
      <c r="D388" s="281" t="s">
        <v>365</v>
      </c>
      <c r="E388" s="282" t="s">
        <v>633</v>
      </c>
      <c r="F388" s="283" t="s">
        <v>634</v>
      </c>
      <c r="G388" s="284" t="s">
        <v>174</v>
      </c>
      <c r="H388" s="285">
        <v>12</v>
      </c>
      <c r="I388" s="286"/>
      <c r="J388" s="287">
        <f>ROUND(I388*H388,2)</f>
        <v>0</v>
      </c>
      <c r="K388" s="283" t="s">
        <v>178</v>
      </c>
      <c r="L388" s="288"/>
      <c r="M388" s="289" t="s">
        <v>1</v>
      </c>
      <c r="N388" s="290" t="s">
        <v>41</v>
      </c>
      <c r="O388" s="92"/>
      <c r="P388" s="228">
        <f>O388*H388</f>
        <v>0</v>
      </c>
      <c r="Q388" s="228">
        <v>0.0030000000000000001</v>
      </c>
      <c r="R388" s="228">
        <f>Q388*H388</f>
        <v>0.036000000000000004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242</v>
      </c>
      <c r="AT388" s="230" t="s">
        <v>365</v>
      </c>
      <c r="AU388" s="230" t="s">
        <v>86</v>
      </c>
      <c r="AY388" s="18" t="s">
        <v>133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84</v>
      </c>
      <c r="BK388" s="231">
        <f>ROUND(I388*H388,2)</f>
        <v>0</v>
      </c>
      <c r="BL388" s="18" t="s">
        <v>152</v>
      </c>
      <c r="BM388" s="230" t="s">
        <v>635</v>
      </c>
    </row>
    <row r="389" s="2" customFormat="1" ht="16.5" customHeight="1">
      <c r="A389" s="39"/>
      <c r="B389" s="40"/>
      <c r="C389" s="281" t="s">
        <v>636</v>
      </c>
      <c r="D389" s="281" t="s">
        <v>365</v>
      </c>
      <c r="E389" s="282" t="s">
        <v>637</v>
      </c>
      <c r="F389" s="283" t="s">
        <v>638</v>
      </c>
      <c r="G389" s="284" t="s">
        <v>174</v>
      </c>
      <c r="H389" s="285">
        <v>12</v>
      </c>
      <c r="I389" s="286"/>
      <c r="J389" s="287">
        <f>ROUND(I389*H389,2)</f>
        <v>0</v>
      </c>
      <c r="K389" s="283" t="s">
        <v>178</v>
      </c>
      <c r="L389" s="288"/>
      <c r="M389" s="289" t="s">
        <v>1</v>
      </c>
      <c r="N389" s="290" t="s">
        <v>41</v>
      </c>
      <c r="O389" s="92"/>
      <c r="P389" s="228">
        <f>O389*H389</f>
        <v>0</v>
      </c>
      <c r="Q389" s="228">
        <v>0.00010000000000000001</v>
      </c>
      <c r="R389" s="228">
        <f>Q389*H389</f>
        <v>0.0012000000000000001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242</v>
      </c>
      <c r="AT389" s="230" t="s">
        <v>365</v>
      </c>
      <c r="AU389" s="230" t="s">
        <v>86</v>
      </c>
      <c r="AY389" s="18" t="s">
        <v>133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152</v>
      </c>
      <c r="BM389" s="230" t="s">
        <v>639</v>
      </c>
    </row>
    <row r="390" s="2" customFormat="1" ht="33" customHeight="1">
      <c r="A390" s="39"/>
      <c r="B390" s="40"/>
      <c r="C390" s="219" t="s">
        <v>640</v>
      </c>
      <c r="D390" s="219" t="s">
        <v>139</v>
      </c>
      <c r="E390" s="220" t="s">
        <v>641</v>
      </c>
      <c r="F390" s="221" t="s">
        <v>642</v>
      </c>
      <c r="G390" s="222" t="s">
        <v>245</v>
      </c>
      <c r="H390" s="223">
        <v>524</v>
      </c>
      <c r="I390" s="224"/>
      <c r="J390" s="225">
        <f>ROUND(I390*H390,2)</f>
        <v>0</v>
      </c>
      <c r="K390" s="221" t="s">
        <v>178</v>
      </c>
      <c r="L390" s="45"/>
      <c r="M390" s="226" t="s">
        <v>1</v>
      </c>
      <c r="N390" s="227" t="s">
        <v>41</v>
      </c>
      <c r="O390" s="92"/>
      <c r="P390" s="228">
        <f>O390*H390</f>
        <v>0</v>
      </c>
      <c r="Q390" s="228">
        <v>0.1295</v>
      </c>
      <c r="R390" s="228">
        <f>Q390*H390</f>
        <v>67.858000000000004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152</v>
      </c>
      <c r="AT390" s="230" t="s">
        <v>139</v>
      </c>
      <c r="AU390" s="230" t="s">
        <v>86</v>
      </c>
      <c r="AY390" s="18" t="s">
        <v>133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84</v>
      </c>
      <c r="BK390" s="231">
        <f>ROUND(I390*H390,2)</f>
        <v>0</v>
      </c>
      <c r="BL390" s="18" t="s">
        <v>152</v>
      </c>
      <c r="BM390" s="230" t="s">
        <v>643</v>
      </c>
    </row>
    <row r="391" s="13" customFormat="1">
      <c r="A391" s="13"/>
      <c r="B391" s="232"/>
      <c r="C391" s="233"/>
      <c r="D391" s="234" t="s">
        <v>162</v>
      </c>
      <c r="E391" s="235" t="s">
        <v>1</v>
      </c>
      <c r="F391" s="236" t="s">
        <v>644</v>
      </c>
      <c r="G391" s="233"/>
      <c r="H391" s="237">
        <v>259.39999999999998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162</v>
      </c>
      <c r="AU391" s="243" t="s">
        <v>86</v>
      </c>
      <c r="AV391" s="13" t="s">
        <v>86</v>
      </c>
      <c r="AW391" s="13" t="s">
        <v>32</v>
      </c>
      <c r="AX391" s="13" t="s">
        <v>76</v>
      </c>
      <c r="AY391" s="243" t="s">
        <v>133</v>
      </c>
    </row>
    <row r="392" s="13" customFormat="1">
      <c r="A392" s="13"/>
      <c r="B392" s="232"/>
      <c r="C392" s="233"/>
      <c r="D392" s="234" t="s">
        <v>162</v>
      </c>
      <c r="E392" s="235" t="s">
        <v>1</v>
      </c>
      <c r="F392" s="236" t="s">
        <v>645</v>
      </c>
      <c r="G392" s="233"/>
      <c r="H392" s="237">
        <v>264.60000000000002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162</v>
      </c>
      <c r="AU392" s="243" t="s">
        <v>86</v>
      </c>
      <c r="AV392" s="13" t="s">
        <v>86</v>
      </c>
      <c r="AW392" s="13" t="s">
        <v>32</v>
      </c>
      <c r="AX392" s="13" t="s">
        <v>76</v>
      </c>
      <c r="AY392" s="243" t="s">
        <v>133</v>
      </c>
    </row>
    <row r="393" s="15" customFormat="1">
      <c r="A393" s="15"/>
      <c r="B393" s="259"/>
      <c r="C393" s="260"/>
      <c r="D393" s="234" t="s">
        <v>162</v>
      </c>
      <c r="E393" s="261" t="s">
        <v>1</v>
      </c>
      <c r="F393" s="262" t="s">
        <v>212</v>
      </c>
      <c r="G393" s="260"/>
      <c r="H393" s="263">
        <v>524</v>
      </c>
      <c r="I393" s="264"/>
      <c r="J393" s="260"/>
      <c r="K393" s="260"/>
      <c r="L393" s="265"/>
      <c r="M393" s="266"/>
      <c r="N393" s="267"/>
      <c r="O393" s="267"/>
      <c r="P393" s="267"/>
      <c r="Q393" s="267"/>
      <c r="R393" s="267"/>
      <c r="S393" s="267"/>
      <c r="T393" s="26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9" t="s">
        <v>162</v>
      </c>
      <c r="AU393" s="269" t="s">
        <v>86</v>
      </c>
      <c r="AV393" s="15" t="s">
        <v>152</v>
      </c>
      <c r="AW393" s="15" t="s">
        <v>32</v>
      </c>
      <c r="AX393" s="15" t="s">
        <v>84</v>
      </c>
      <c r="AY393" s="269" t="s">
        <v>133</v>
      </c>
    </row>
    <row r="394" s="2" customFormat="1" ht="16.5" customHeight="1">
      <c r="A394" s="39"/>
      <c r="B394" s="40"/>
      <c r="C394" s="281" t="s">
        <v>646</v>
      </c>
      <c r="D394" s="281" t="s">
        <v>365</v>
      </c>
      <c r="E394" s="282" t="s">
        <v>647</v>
      </c>
      <c r="F394" s="283" t="s">
        <v>648</v>
      </c>
      <c r="G394" s="284" t="s">
        <v>245</v>
      </c>
      <c r="H394" s="285">
        <v>529.24000000000001</v>
      </c>
      <c r="I394" s="286"/>
      <c r="J394" s="287">
        <f>ROUND(I394*H394,2)</f>
        <v>0</v>
      </c>
      <c r="K394" s="283" t="s">
        <v>178</v>
      </c>
      <c r="L394" s="288"/>
      <c r="M394" s="289" t="s">
        <v>1</v>
      </c>
      <c r="N394" s="290" t="s">
        <v>41</v>
      </c>
      <c r="O394" s="92"/>
      <c r="P394" s="228">
        <f>O394*H394</f>
        <v>0</v>
      </c>
      <c r="Q394" s="228">
        <v>0.035999999999999997</v>
      </c>
      <c r="R394" s="228">
        <f>Q394*H394</f>
        <v>19.05264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242</v>
      </c>
      <c r="AT394" s="230" t="s">
        <v>365</v>
      </c>
      <c r="AU394" s="230" t="s">
        <v>86</v>
      </c>
      <c r="AY394" s="18" t="s">
        <v>133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84</v>
      </c>
      <c r="BK394" s="231">
        <f>ROUND(I394*H394,2)</f>
        <v>0</v>
      </c>
      <c r="BL394" s="18" t="s">
        <v>152</v>
      </c>
      <c r="BM394" s="230" t="s">
        <v>649</v>
      </c>
    </row>
    <row r="395" s="13" customFormat="1">
      <c r="A395" s="13"/>
      <c r="B395" s="232"/>
      <c r="C395" s="233"/>
      <c r="D395" s="234" t="s">
        <v>162</v>
      </c>
      <c r="E395" s="233"/>
      <c r="F395" s="236" t="s">
        <v>650</v>
      </c>
      <c r="G395" s="233"/>
      <c r="H395" s="237">
        <v>529.24000000000001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162</v>
      </c>
      <c r="AU395" s="243" t="s">
        <v>86</v>
      </c>
      <c r="AV395" s="13" t="s">
        <v>86</v>
      </c>
      <c r="AW395" s="13" t="s">
        <v>4</v>
      </c>
      <c r="AX395" s="13" t="s">
        <v>84</v>
      </c>
      <c r="AY395" s="243" t="s">
        <v>133</v>
      </c>
    </row>
    <row r="396" s="2" customFormat="1" ht="24.15" customHeight="1">
      <c r="A396" s="39"/>
      <c r="B396" s="40"/>
      <c r="C396" s="219" t="s">
        <v>651</v>
      </c>
      <c r="D396" s="219" t="s">
        <v>139</v>
      </c>
      <c r="E396" s="220" t="s">
        <v>652</v>
      </c>
      <c r="F396" s="221" t="s">
        <v>653</v>
      </c>
      <c r="G396" s="222" t="s">
        <v>268</v>
      </c>
      <c r="H396" s="223">
        <v>4.7160000000000002</v>
      </c>
      <c r="I396" s="224"/>
      <c r="J396" s="225">
        <f>ROUND(I396*H396,2)</f>
        <v>0</v>
      </c>
      <c r="K396" s="221" t="s">
        <v>178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2.2563399999999998</v>
      </c>
      <c r="R396" s="228">
        <f>Q396*H396</f>
        <v>10.64089944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152</v>
      </c>
      <c r="AT396" s="230" t="s">
        <v>139</v>
      </c>
      <c r="AU396" s="230" t="s">
        <v>86</v>
      </c>
      <c r="AY396" s="18" t="s">
        <v>133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84</v>
      </c>
      <c r="BK396" s="231">
        <f>ROUND(I396*H396,2)</f>
        <v>0</v>
      </c>
      <c r="BL396" s="18" t="s">
        <v>152</v>
      </c>
      <c r="BM396" s="230" t="s">
        <v>654</v>
      </c>
    </row>
    <row r="397" s="13" customFormat="1">
      <c r="A397" s="13"/>
      <c r="B397" s="232"/>
      <c r="C397" s="233"/>
      <c r="D397" s="234" t="s">
        <v>162</v>
      </c>
      <c r="E397" s="235" t="s">
        <v>1</v>
      </c>
      <c r="F397" s="236" t="s">
        <v>655</v>
      </c>
      <c r="G397" s="233"/>
      <c r="H397" s="237">
        <v>4.7160000000000002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162</v>
      </c>
      <c r="AU397" s="243" t="s">
        <v>86</v>
      </c>
      <c r="AV397" s="13" t="s">
        <v>86</v>
      </c>
      <c r="AW397" s="13" t="s">
        <v>32</v>
      </c>
      <c r="AX397" s="13" t="s">
        <v>76</v>
      </c>
      <c r="AY397" s="243" t="s">
        <v>133</v>
      </c>
    </row>
    <row r="398" s="15" customFormat="1">
      <c r="A398" s="15"/>
      <c r="B398" s="259"/>
      <c r="C398" s="260"/>
      <c r="D398" s="234" t="s">
        <v>162</v>
      </c>
      <c r="E398" s="261" t="s">
        <v>1</v>
      </c>
      <c r="F398" s="262" t="s">
        <v>212</v>
      </c>
      <c r="G398" s="260"/>
      <c r="H398" s="263">
        <v>4.7160000000000002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9" t="s">
        <v>162</v>
      </c>
      <c r="AU398" s="269" t="s">
        <v>86</v>
      </c>
      <c r="AV398" s="15" t="s">
        <v>152</v>
      </c>
      <c r="AW398" s="15" t="s">
        <v>32</v>
      </c>
      <c r="AX398" s="15" t="s">
        <v>84</v>
      </c>
      <c r="AY398" s="269" t="s">
        <v>133</v>
      </c>
    </row>
    <row r="399" s="2" customFormat="1" ht="24.15" customHeight="1">
      <c r="A399" s="39"/>
      <c r="B399" s="40"/>
      <c r="C399" s="219" t="s">
        <v>656</v>
      </c>
      <c r="D399" s="219" t="s">
        <v>139</v>
      </c>
      <c r="E399" s="220" t="s">
        <v>657</v>
      </c>
      <c r="F399" s="221" t="s">
        <v>658</v>
      </c>
      <c r="G399" s="222" t="s">
        <v>245</v>
      </c>
      <c r="H399" s="223">
        <v>84</v>
      </c>
      <c r="I399" s="224"/>
      <c r="J399" s="225">
        <f>ROUND(I399*H399,2)</f>
        <v>0</v>
      </c>
      <c r="K399" s="221" t="s">
        <v>178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152</v>
      </c>
      <c r="AT399" s="230" t="s">
        <v>139</v>
      </c>
      <c r="AU399" s="230" t="s">
        <v>86</v>
      </c>
      <c r="AY399" s="18" t="s">
        <v>133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84</v>
      </c>
      <c r="BK399" s="231">
        <f>ROUND(I399*H399,2)</f>
        <v>0</v>
      </c>
      <c r="BL399" s="18" t="s">
        <v>152</v>
      </c>
      <c r="BM399" s="230" t="s">
        <v>659</v>
      </c>
    </row>
    <row r="400" s="13" customFormat="1">
      <c r="A400" s="13"/>
      <c r="B400" s="232"/>
      <c r="C400" s="233"/>
      <c r="D400" s="234" t="s">
        <v>162</v>
      </c>
      <c r="E400" s="235" t="s">
        <v>1</v>
      </c>
      <c r="F400" s="236" t="s">
        <v>660</v>
      </c>
      <c r="G400" s="233"/>
      <c r="H400" s="237">
        <v>84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162</v>
      </c>
      <c r="AU400" s="243" t="s">
        <v>86</v>
      </c>
      <c r="AV400" s="13" t="s">
        <v>86</v>
      </c>
      <c r="AW400" s="13" t="s">
        <v>32</v>
      </c>
      <c r="AX400" s="13" t="s">
        <v>76</v>
      </c>
      <c r="AY400" s="243" t="s">
        <v>133</v>
      </c>
    </row>
    <row r="401" s="15" customFormat="1">
      <c r="A401" s="15"/>
      <c r="B401" s="259"/>
      <c r="C401" s="260"/>
      <c r="D401" s="234" t="s">
        <v>162</v>
      </c>
      <c r="E401" s="261" t="s">
        <v>1</v>
      </c>
      <c r="F401" s="262" t="s">
        <v>212</v>
      </c>
      <c r="G401" s="260"/>
      <c r="H401" s="263">
        <v>84</v>
      </c>
      <c r="I401" s="264"/>
      <c r="J401" s="260"/>
      <c r="K401" s="260"/>
      <c r="L401" s="265"/>
      <c r="M401" s="266"/>
      <c r="N401" s="267"/>
      <c r="O401" s="267"/>
      <c r="P401" s="267"/>
      <c r="Q401" s="267"/>
      <c r="R401" s="267"/>
      <c r="S401" s="267"/>
      <c r="T401" s="26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9" t="s">
        <v>162</v>
      </c>
      <c r="AU401" s="269" t="s">
        <v>86</v>
      </c>
      <c r="AV401" s="15" t="s">
        <v>152</v>
      </c>
      <c r="AW401" s="15" t="s">
        <v>32</v>
      </c>
      <c r="AX401" s="15" t="s">
        <v>84</v>
      </c>
      <c r="AY401" s="269" t="s">
        <v>133</v>
      </c>
    </row>
    <row r="402" s="2" customFormat="1" ht="24.15" customHeight="1">
      <c r="A402" s="39"/>
      <c r="B402" s="40"/>
      <c r="C402" s="219" t="s">
        <v>661</v>
      </c>
      <c r="D402" s="219" t="s">
        <v>139</v>
      </c>
      <c r="E402" s="220" t="s">
        <v>662</v>
      </c>
      <c r="F402" s="221" t="s">
        <v>663</v>
      </c>
      <c r="G402" s="222" t="s">
        <v>245</v>
      </c>
      <c r="H402" s="223">
        <v>84</v>
      </c>
      <c r="I402" s="224"/>
      <c r="J402" s="225">
        <f>ROUND(I402*H402,2)</f>
        <v>0</v>
      </c>
      <c r="K402" s="221" t="s">
        <v>178</v>
      </c>
      <c r="L402" s="45"/>
      <c r="M402" s="226" t="s">
        <v>1</v>
      </c>
      <c r="N402" s="227" t="s">
        <v>41</v>
      </c>
      <c r="O402" s="92"/>
      <c r="P402" s="228">
        <f>O402*H402</f>
        <v>0</v>
      </c>
      <c r="Q402" s="228">
        <v>0.00011</v>
      </c>
      <c r="R402" s="228">
        <f>Q402*H402</f>
        <v>0.0092399999999999999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152</v>
      </c>
      <c r="AT402" s="230" t="s">
        <v>139</v>
      </c>
      <c r="AU402" s="230" t="s">
        <v>86</v>
      </c>
      <c r="AY402" s="18" t="s">
        <v>133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84</v>
      </c>
      <c r="BK402" s="231">
        <f>ROUND(I402*H402,2)</f>
        <v>0</v>
      </c>
      <c r="BL402" s="18" t="s">
        <v>152</v>
      </c>
      <c r="BM402" s="230" t="s">
        <v>664</v>
      </c>
    </row>
    <row r="403" s="2" customFormat="1" ht="24.15" customHeight="1">
      <c r="A403" s="39"/>
      <c r="B403" s="40"/>
      <c r="C403" s="219" t="s">
        <v>665</v>
      </c>
      <c r="D403" s="219" t="s">
        <v>139</v>
      </c>
      <c r="E403" s="220" t="s">
        <v>666</v>
      </c>
      <c r="F403" s="221" t="s">
        <v>667</v>
      </c>
      <c r="G403" s="222" t="s">
        <v>245</v>
      </c>
      <c r="H403" s="223">
        <v>324</v>
      </c>
      <c r="I403" s="224"/>
      <c r="J403" s="225">
        <f>ROUND(I403*H403,2)</f>
        <v>0</v>
      </c>
      <c r="K403" s="221" t="s">
        <v>178</v>
      </c>
      <c r="L403" s="45"/>
      <c r="M403" s="226" t="s">
        <v>1</v>
      </c>
      <c r="N403" s="227" t="s">
        <v>41</v>
      </c>
      <c r="O403" s="92"/>
      <c r="P403" s="228">
        <f>O403*H403</f>
        <v>0</v>
      </c>
      <c r="Q403" s="228">
        <v>2.0000000000000002E-05</v>
      </c>
      <c r="R403" s="228">
        <f>Q403*H403</f>
        <v>0.0064800000000000005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152</v>
      </c>
      <c r="AT403" s="230" t="s">
        <v>139</v>
      </c>
      <c r="AU403" s="230" t="s">
        <v>86</v>
      </c>
      <c r="AY403" s="18" t="s">
        <v>133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84</v>
      </c>
      <c r="BK403" s="231">
        <f>ROUND(I403*H403,2)</f>
        <v>0</v>
      </c>
      <c r="BL403" s="18" t="s">
        <v>152</v>
      </c>
      <c r="BM403" s="230" t="s">
        <v>668</v>
      </c>
    </row>
    <row r="404" s="13" customFormat="1">
      <c r="A404" s="13"/>
      <c r="B404" s="232"/>
      <c r="C404" s="233"/>
      <c r="D404" s="234" t="s">
        <v>162</v>
      </c>
      <c r="E404" s="235" t="s">
        <v>1</v>
      </c>
      <c r="F404" s="236" t="s">
        <v>669</v>
      </c>
      <c r="G404" s="233"/>
      <c r="H404" s="237">
        <v>324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162</v>
      </c>
      <c r="AU404" s="243" t="s">
        <v>86</v>
      </c>
      <c r="AV404" s="13" t="s">
        <v>86</v>
      </c>
      <c r="AW404" s="13" t="s">
        <v>32</v>
      </c>
      <c r="AX404" s="13" t="s">
        <v>84</v>
      </c>
      <c r="AY404" s="243" t="s">
        <v>133</v>
      </c>
    </row>
    <row r="405" s="2" customFormat="1" ht="33" customHeight="1">
      <c r="A405" s="39"/>
      <c r="B405" s="40"/>
      <c r="C405" s="219" t="s">
        <v>670</v>
      </c>
      <c r="D405" s="219" t="s">
        <v>139</v>
      </c>
      <c r="E405" s="220" t="s">
        <v>671</v>
      </c>
      <c r="F405" s="221" t="s">
        <v>672</v>
      </c>
      <c r="G405" s="222" t="s">
        <v>174</v>
      </c>
      <c r="H405" s="223">
        <v>6</v>
      </c>
      <c r="I405" s="224"/>
      <c r="J405" s="225">
        <f>ROUND(I405*H405,2)</f>
        <v>0</v>
      </c>
      <c r="K405" s="221" t="s">
        <v>178</v>
      </c>
      <c r="L405" s="45"/>
      <c r="M405" s="226" t="s">
        <v>1</v>
      </c>
      <c r="N405" s="227" t="s">
        <v>41</v>
      </c>
      <c r="O405" s="92"/>
      <c r="P405" s="228">
        <f>O405*H405</f>
        <v>0</v>
      </c>
      <c r="Q405" s="228">
        <v>0.37164000000000003</v>
      </c>
      <c r="R405" s="228">
        <f>Q405*H405</f>
        <v>2.2298400000000003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152</v>
      </c>
      <c r="AT405" s="230" t="s">
        <v>139</v>
      </c>
      <c r="AU405" s="230" t="s">
        <v>86</v>
      </c>
      <c r="AY405" s="18" t="s">
        <v>133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84</v>
      </c>
      <c r="BK405" s="231">
        <f>ROUND(I405*H405,2)</f>
        <v>0</v>
      </c>
      <c r="BL405" s="18" t="s">
        <v>152</v>
      </c>
      <c r="BM405" s="230" t="s">
        <v>673</v>
      </c>
    </row>
    <row r="406" s="2" customFormat="1" ht="37.8" customHeight="1">
      <c r="A406" s="39"/>
      <c r="B406" s="40"/>
      <c r="C406" s="281" t="s">
        <v>674</v>
      </c>
      <c r="D406" s="281" t="s">
        <v>365</v>
      </c>
      <c r="E406" s="282" t="s">
        <v>675</v>
      </c>
      <c r="F406" s="283" t="s">
        <v>676</v>
      </c>
      <c r="G406" s="284" t="s">
        <v>174</v>
      </c>
      <c r="H406" s="285">
        <v>6</v>
      </c>
      <c r="I406" s="286"/>
      <c r="J406" s="287">
        <f>ROUND(I406*H406,2)</f>
        <v>0</v>
      </c>
      <c r="K406" s="283" t="s">
        <v>1</v>
      </c>
      <c r="L406" s="288"/>
      <c r="M406" s="289" t="s">
        <v>1</v>
      </c>
      <c r="N406" s="290" t="s">
        <v>41</v>
      </c>
      <c r="O406" s="92"/>
      <c r="P406" s="228">
        <f>O406*H406</f>
        <v>0</v>
      </c>
      <c r="Q406" s="228">
        <v>0.068000000000000005</v>
      </c>
      <c r="R406" s="228">
        <f>Q406*H406</f>
        <v>0.40800000000000003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242</v>
      </c>
      <c r="AT406" s="230" t="s">
        <v>365</v>
      </c>
      <c r="AU406" s="230" t="s">
        <v>86</v>
      </c>
      <c r="AY406" s="18" t="s">
        <v>133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84</v>
      </c>
      <c r="BK406" s="231">
        <f>ROUND(I406*H406,2)</f>
        <v>0</v>
      </c>
      <c r="BL406" s="18" t="s">
        <v>152</v>
      </c>
      <c r="BM406" s="230" t="s">
        <v>677</v>
      </c>
    </row>
    <row r="407" s="2" customFormat="1" ht="16.5" customHeight="1">
      <c r="A407" s="39"/>
      <c r="B407" s="40"/>
      <c r="C407" s="281" t="s">
        <v>678</v>
      </c>
      <c r="D407" s="281" t="s">
        <v>365</v>
      </c>
      <c r="E407" s="282" t="s">
        <v>679</v>
      </c>
      <c r="F407" s="283" t="s">
        <v>680</v>
      </c>
      <c r="G407" s="284" t="s">
        <v>245</v>
      </c>
      <c r="H407" s="285">
        <v>3</v>
      </c>
      <c r="I407" s="286"/>
      <c r="J407" s="287">
        <f>ROUND(I407*H407,2)</f>
        <v>0</v>
      </c>
      <c r="K407" s="283" t="s">
        <v>1</v>
      </c>
      <c r="L407" s="288"/>
      <c r="M407" s="289" t="s">
        <v>1</v>
      </c>
      <c r="N407" s="290" t="s">
        <v>41</v>
      </c>
      <c r="O407" s="92"/>
      <c r="P407" s="228">
        <f>O407*H407</f>
        <v>0</v>
      </c>
      <c r="Q407" s="228">
        <v>0.037999999999999999</v>
      </c>
      <c r="R407" s="228">
        <f>Q407*H407</f>
        <v>0.11399999999999999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242</v>
      </c>
      <c r="AT407" s="230" t="s">
        <v>365</v>
      </c>
      <c r="AU407" s="230" t="s">
        <v>86</v>
      </c>
      <c r="AY407" s="18" t="s">
        <v>133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84</v>
      </c>
      <c r="BK407" s="231">
        <f>ROUND(I407*H407,2)</f>
        <v>0</v>
      </c>
      <c r="BL407" s="18" t="s">
        <v>152</v>
      </c>
      <c r="BM407" s="230" t="s">
        <v>681</v>
      </c>
    </row>
    <row r="408" s="13" customFormat="1">
      <c r="A408" s="13"/>
      <c r="B408" s="232"/>
      <c r="C408" s="233"/>
      <c r="D408" s="234" t="s">
        <v>162</v>
      </c>
      <c r="E408" s="233"/>
      <c r="F408" s="236" t="s">
        <v>682</v>
      </c>
      <c r="G408" s="233"/>
      <c r="H408" s="237">
        <v>3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162</v>
      </c>
      <c r="AU408" s="243" t="s">
        <v>86</v>
      </c>
      <c r="AV408" s="13" t="s">
        <v>86</v>
      </c>
      <c r="AW408" s="13" t="s">
        <v>4</v>
      </c>
      <c r="AX408" s="13" t="s">
        <v>84</v>
      </c>
      <c r="AY408" s="243" t="s">
        <v>133</v>
      </c>
    </row>
    <row r="409" s="2" customFormat="1" ht="24.15" customHeight="1">
      <c r="A409" s="39"/>
      <c r="B409" s="40"/>
      <c r="C409" s="219" t="s">
        <v>683</v>
      </c>
      <c r="D409" s="219" t="s">
        <v>139</v>
      </c>
      <c r="E409" s="220" t="s">
        <v>684</v>
      </c>
      <c r="F409" s="221" t="s">
        <v>685</v>
      </c>
      <c r="G409" s="222" t="s">
        <v>174</v>
      </c>
      <c r="H409" s="223">
        <v>2</v>
      </c>
      <c r="I409" s="224"/>
      <c r="J409" s="225">
        <f>ROUND(I409*H409,2)</f>
        <v>0</v>
      </c>
      <c r="K409" s="221" t="s">
        <v>178</v>
      </c>
      <c r="L409" s="45"/>
      <c r="M409" s="226" t="s">
        <v>1</v>
      </c>
      <c r="N409" s="227" t="s">
        <v>41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0.082000000000000003</v>
      </c>
      <c r="T409" s="229">
        <f>S409*H409</f>
        <v>0.16400000000000001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152</v>
      </c>
      <c r="AT409" s="230" t="s">
        <v>139</v>
      </c>
      <c r="AU409" s="230" t="s">
        <v>86</v>
      </c>
      <c r="AY409" s="18" t="s">
        <v>133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84</v>
      </c>
      <c r="BK409" s="231">
        <f>ROUND(I409*H409,2)</f>
        <v>0</v>
      </c>
      <c r="BL409" s="18" t="s">
        <v>152</v>
      </c>
      <c r="BM409" s="230" t="s">
        <v>686</v>
      </c>
    </row>
    <row r="410" s="2" customFormat="1" ht="24.15" customHeight="1">
      <c r="A410" s="39"/>
      <c r="B410" s="40"/>
      <c r="C410" s="219" t="s">
        <v>687</v>
      </c>
      <c r="D410" s="219" t="s">
        <v>139</v>
      </c>
      <c r="E410" s="220" t="s">
        <v>688</v>
      </c>
      <c r="F410" s="221" t="s">
        <v>689</v>
      </c>
      <c r="G410" s="222" t="s">
        <v>174</v>
      </c>
      <c r="H410" s="223">
        <v>2</v>
      </c>
      <c r="I410" s="224"/>
      <c r="J410" s="225">
        <f>ROUND(I410*H410,2)</f>
        <v>0</v>
      </c>
      <c r="K410" s="221" t="s">
        <v>178</v>
      </c>
      <c r="L410" s="45"/>
      <c r="M410" s="226" t="s">
        <v>1</v>
      </c>
      <c r="N410" s="227" t="s">
        <v>41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0.0040000000000000001</v>
      </c>
      <c r="T410" s="229">
        <f>S410*H410</f>
        <v>0.0080000000000000002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152</v>
      </c>
      <c r="AT410" s="230" t="s">
        <v>139</v>
      </c>
      <c r="AU410" s="230" t="s">
        <v>86</v>
      </c>
      <c r="AY410" s="18" t="s">
        <v>133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84</v>
      </c>
      <c r="BK410" s="231">
        <f>ROUND(I410*H410,2)</f>
        <v>0</v>
      </c>
      <c r="BL410" s="18" t="s">
        <v>152</v>
      </c>
      <c r="BM410" s="230" t="s">
        <v>690</v>
      </c>
    </row>
    <row r="411" s="12" customFormat="1" ht="22.8" customHeight="1">
      <c r="A411" s="12"/>
      <c r="B411" s="203"/>
      <c r="C411" s="204"/>
      <c r="D411" s="205" t="s">
        <v>75</v>
      </c>
      <c r="E411" s="217" t="s">
        <v>691</v>
      </c>
      <c r="F411" s="217" t="s">
        <v>692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SUM(P412:P454)</f>
        <v>0</v>
      </c>
      <c r="Q411" s="211"/>
      <c r="R411" s="212">
        <f>SUM(R412:R454)</f>
        <v>0</v>
      </c>
      <c r="S411" s="211"/>
      <c r="T411" s="213">
        <f>SUM(T412:T454)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84</v>
      </c>
      <c r="AT411" s="215" t="s">
        <v>75</v>
      </c>
      <c r="AU411" s="215" t="s">
        <v>84</v>
      </c>
      <c r="AY411" s="214" t="s">
        <v>133</v>
      </c>
      <c r="BK411" s="216">
        <f>SUM(BK412:BK454)</f>
        <v>0</v>
      </c>
    </row>
    <row r="412" s="2" customFormat="1" ht="21.75" customHeight="1">
      <c r="A412" s="39"/>
      <c r="B412" s="40"/>
      <c r="C412" s="219" t="s">
        <v>693</v>
      </c>
      <c r="D412" s="219" t="s">
        <v>139</v>
      </c>
      <c r="E412" s="220" t="s">
        <v>694</v>
      </c>
      <c r="F412" s="221" t="s">
        <v>695</v>
      </c>
      <c r="G412" s="222" t="s">
        <v>337</v>
      </c>
      <c r="H412" s="223">
        <v>551.24000000000001</v>
      </c>
      <c r="I412" s="224"/>
      <c r="J412" s="225">
        <f>ROUND(I412*H412,2)</f>
        <v>0</v>
      </c>
      <c r="K412" s="221" t="s">
        <v>178</v>
      </c>
      <c r="L412" s="45"/>
      <c r="M412" s="226" t="s">
        <v>1</v>
      </c>
      <c r="N412" s="227" t="s">
        <v>41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152</v>
      </c>
      <c r="AT412" s="230" t="s">
        <v>139</v>
      </c>
      <c r="AU412" s="230" t="s">
        <v>86</v>
      </c>
      <c r="AY412" s="18" t="s">
        <v>133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84</v>
      </c>
      <c r="BK412" s="231">
        <f>ROUND(I412*H412,2)</f>
        <v>0</v>
      </c>
      <c r="BL412" s="18" t="s">
        <v>152</v>
      </c>
      <c r="BM412" s="230" t="s">
        <v>696</v>
      </c>
    </row>
    <row r="413" s="13" customFormat="1">
      <c r="A413" s="13"/>
      <c r="B413" s="232"/>
      <c r="C413" s="233"/>
      <c r="D413" s="234" t="s">
        <v>162</v>
      </c>
      <c r="E413" s="235" t="s">
        <v>1</v>
      </c>
      <c r="F413" s="236" t="s">
        <v>697</v>
      </c>
      <c r="G413" s="233"/>
      <c r="H413" s="237">
        <v>521.50099999999998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162</v>
      </c>
      <c r="AU413" s="243" t="s">
        <v>86</v>
      </c>
      <c r="AV413" s="13" t="s">
        <v>86</v>
      </c>
      <c r="AW413" s="13" t="s">
        <v>32</v>
      </c>
      <c r="AX413" s="13" t="s">
        <v>76</v>
      </c>
      <c r="AY413" s="243" t="s">
        <v>133</v>
      </c>
    </row>
    <row r="414" s="13" customFormat="1">
      <c r="A414" s="13"/>
      <c r="B414" s="232"/>
      <c r="C414" s="233"/>
      <c r="D414" s="234" t="s">
        <v>162</v>
      </c>
      <c r="E414" s="235" t="s">
        <v>1</v>
      </c>
      <c r="F414" s="236" t="s">
        <v>698</v>
      </c>
      <c r="G414" s="233"/>
      <c r="H414" s="237">
        <v>29.739000000000001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162</v>
      </c>
      <c r="AU414" s="243" t="s">
        <v>86</v>
      </c>
      <c r="AV414" s="13" t="s">
        <v>86</v>
      </c>
      <c r="AW414" s="13" t="s">
        <v>32</v>
      </c>
      <c r="AX414" s="13" t="s">
        <v>76</v>
      </c>
      <c r="AY414" s="243" t="s">
        <v>133</v>
      </c>
    </row>
    <row r="415" s="15" customFormat="1">
      <c r="A415" s="15"/>
      <c r="B415" s="259"/>
      <c r="C415" s="260"/>
      <c r="D415" s="234" t="s">
        <v>162</v>
      </c>
      <c r="E415" s="261" t="s">
        <v>1</v>
      </c>
      <c r="F415" s="262" t="s">
        <v>212</v>
      </c>
      <c r="G415" s="260"/>
      <c r="H415" s="263">
        <v>551.24000000000001</v>
      </c>
      <c r="I415" s="264"/>
      <c r="J415" s="260"/>
      <c r="K415" s="260"/>
      <c r="L415" s="265"/>
      <c r="M415" s="266"/>
      <c r="N415" s="267"/>
      <c r="O415" s="267"/>
      <c r="P415" s="267"/>
      <c r="Q415" s="267"/>
      <c r="R415" s="267"/>
      <c r="S415" s="267"/>
      <c r="T415" s="26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9" t="s">
        <v>162</v>
      </c>
      <c r="AU415" s="269" t="s">
        <v>86</v>
      </c>
      <c r="AV415" s="15" t="s">
        <v>152</v>
      </c>
      <c r="AW415" s="15" t="s">
        <v>32</v>
      </c>
      <c r="AX415" s="15" t="s">
        <v>84</v>
      </c>
      <c r="AY415" s="269" t="s">
        <v>133</v>
      </c>
    </row>
    <row r="416" s="2" customFormat="1" ht="24.15" customHeight="1">
      <c r="A416" s="39"/>
      <c r="B416" s="40"/>
      <c r="C416" s="219" t="s">
        <v>699</v>
      </c>
      <c r="D416" s="219" t="s">
        <v>139</v>
      </c>
      <c r="E416" s="220" t="s">
        <v>700</v>
      </c>
      <c r="F416" s="221" t="s">
        <v>701</v>
      </c>
      <c r="G416" s="222" t="s">
        <v>337</v>
      </c>
      <c r="H416" s="223">
        <v>7717.3599999999997</v>
      </c>
      <c r="I416" s="224"/>
      <c r="J416" s="225">
        <f>ROUND(I416*H416,2)</f>
        <v>0</v>
      </c>
      <c r="K416" s="221" t="s">
        <v>178</v>
      </c>
      <c r="L416" s="45"/>
      <c r="M416" s="226" t="s">
        <v>1</v>
      </c>
      <c r="N416" s="227" t="s">
        <v>41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152</v>
      </c>
      <c r="AT416" s="230" t="s">
        <v>139</v>
      </c>
      <c r="AU416" s="230" t="s">
        <v>86</v>
      </c>
      <c r="AY416" s="18" t="s">
        <v>133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84</v>
      </c>
      <c r="BK416" s="231">
        <f>ROUND(I416*H416,2)</f>
        <v>0</v>
      </c>
      <c r="BL416" s="18" t="s">
        <v>152</v>
      </c>
      <c r="BM416" s="230" t="s">
        <v>702</v>
      </c>
    </row>
    <row r="417" s="13" customFormat="1">
      <c r="A417" s="13"/>
      <c r="B417" s="232"/>
      <c r="C417" s="233"/>
      <c r="D417" s="234" t="s">
        <v>162</v>
      </c>
      <c r="E417" s="235" t="s">
        <v>1</v>
      </c>
      <c r="F417" s="236" t="s">
        <v>703</v>
      </c>
      <c r="G417" s="233"/>
      <c r="H417" s="237">
        <v>7717.3599999999997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162</v>
      </c>
      <c r="AU417" s="243" t="s">
        <v>86</v>
      </c>
      <c r="AV417" s="13" t="s">
        <v>86</v>
      </c>
      <c r="AW417" s="13" t="s">
        <v>32</v>
      </c>
      <c r="AX417" s="13" t="s">
        <v>84</v>
      </c>
      <c r="AY417" s="243" t="s">
        <v>133</v>
      </c>
    </row>
    <row r="418" s="2" customFormat="1" ht="21.75" customHeight="1">
      <c r="A418" s="39"/>
      <c r="B418" s="40"/>
      <c r="C418" s="219" t="s">
        <v>704</v>
      </c>
      <c r="D418" s="219" t="s">
        <v>139</v>
      </c>
      <c r="E418" s="220" t="s">
        <v>705</v>
      </c>
      <c r="F418" s="221" t="s">
        <v>706</v>
      </c>
      <c r="G418" s="222" t="s">
        <v>337</v>
      </c>
      <c r="H418" s="223">
        <v>40.655999999999999</v>
      </c>
      <c r="I418" s="224"/>
      <c r="J418" s="225">
        <f>ROUND(I418*H418,2)</f>
        <v>0</v>
      </c>
      <c r="K418" s="221" t="s">
        <v>178</v>
      </c>
      <c r="L418" s="45"/>
      <c r="M418" s="226" t="s">
        <v>1</v>
      </c>
      <c r="N418" s="227" t="s">
        <v>41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152</v>
      </c>
      <c r="AT418" s="230" t="s">
        <v>139</v>
      </c>
      <c r="AU418" s="230" t="s">
        <v>86</v>
      </c>
      <c r="AY418" s="18" t="s">
        <v>133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84</v>
      </c>
      <c r="BK418" s="231">
        <f>ROUND(I418*H418,2)</f>
        <v>0</v>
      </c>
      <c r="BL418" s="18" t="s">
        <v>152</v>
      </c>
      <c r="BM418" s="230" t="s">
        <v>707</v>
      </c>
    </row>
    <row r="419" s="13" customFormat="1">
      <c r="A419" s="13"/>
      <c r="B419" s="232"/>
      <c r="C419" s="233"/>
      <c r="D419" s="234" t="s">
        <v>162</v>
      </c>
      <c r="E419" s="235" t="s">
        <v>1</v>
      </c>
      <c r="F419" s="236" t="s">
        <v>708</v>
      </c>
      <c r="G419" s="233"/>
      <c r="H419" s="237">
        <v>40.655999999999999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162</v>
      </c>
      <c r="AU419" s="243" t="s">
        <v>86</v>
      </c>
      <c r="AV419" s="13" t="s">
        <v>86</v>
      </c>
      <c r="AW419" s="13" t="s">
        <v>32</v>
      </c>
      <c r="AX419" s="13" t="s">
        <v>76</v>
      </c>
      <c r="AY419" s="243" t="s">
        <v>133</v>
      </c>
    </row>
    <row r="420" s="15" customFormat="1">
      <c r="A420" s="15"/>
      <c r="B420" s="259"/>
      <c r="C420" s="260"/>
      <c r="D420" s="234" t="s">
        <v>162</v>
      </c>
      <c r="E420" s="261" t="s">
        <v>1</v>
      </c>
      <c r="F420" s="262" t="s">
        <v>212</v>
      </c>
      <c r="G420" s="260"/>
      <c r="H420" s="263">
        <v>40.655999999999999</v>
      </c>
      <c r="I420" s="264"/>
      <c r="J420" s="260"/>
      <c r="K420" s="260"/>
      <c r="L420" s="265"/>
      <c r="M420" s="266"/>
      <c r="N420" s="267"/>
      <c r="O420" s="267"/>
      <c r="P420" s="267"/>
      <c r="Q420" s="267"/>
      <c r="R420" s="267"/>
      <c r="S420" s="267"/>
      <c r="T420" s="26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9" t="s">
        <v>162</v>
      </c>
      <c r="AU420" s="269" t="s">
        <v>86</v>
      </c>
      <c r="AV420" s="15" t="s">
        <v>152</v>
      </c>
      <c r="AW420" s="15" t="s">
        <v>32</v>
      </c>
      <c r="AX420" s="15" t="s">
        <v>84</v>
      </c>
      <c r="AY420" s="269" t="s">
        <v>133</v>
      </c>
    </row>
    <row r="421" s="2" customFormat="1" ht="24.15" customHeight="1">
      <c r="A421" s="39"/>
      <c r="B421" s="40"/>
      <c r="C421" s="219" t="s">
        <v>709</v>
      </c>
      <c r="D421" s="219" t="s">
        <v>139</v>
      </c>
      <c r="E421" s="220" t="s">
        <v>710</v>
      </c>
      <c r="F421" s="221" t="s">
        <v>711</v>
      </c>
      <c r="G421" s="222" t="s">
        <v>337</v>
      </c>
      <c r="H421" s="223">
        <v>569.18399999999997</v>
      </c>
      <c r="I421" s="224"/>
      <c r="J421" s="225">
        <f>ROUND(I421*H421,2)</f>
        <v>0</v>
      </c>
      <c r="K421" s="221" t="s">
        <v>178</v>
      </c>
      <c r="L421" s="45"/>
      <c r="M421" s="226" t="s">
        <v>1</v>
      </c>
      <c r="N421" s="227" t="s">
        <v>41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152</v>
      </c>
      <c r="AT421" s="230" t="s">
        <v>139</v>
      </c>
      <c r="AU421" s="230" t="s">
        <v>86</v>
      </c>
      <c r="AY421" s="18" t="s">
        <v>133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84</v>
      </c>
      <c r="BK421" s="231">
        <f>ROUND(I421*H421,2)</f>
        <v>0</v>
      </c>
      <c r="BL421" s="18" t="s">
        <v>152</v>
      </c>
      <c r="BM421" s="230" t="s">
        <v>712</v>
      </c>
    </row>
    <row r="422" s="13" customFormat="1">
      <c r="A422" s="13"/>
      <c r="B422" s="232"/>
      <c r="C422" s="233"/>
      <c r="D422" s="234" t="s">
        <v>162</v>
      </c>
      <c r="E422" s="235" t="s">
        <v>1</v>
      </c>
      <c r="F422" s="236" t="s">
        <v>713</v>
      </c>
      <c r="G422" s="233"/>
      <c r="H422" s="237">
        <v>569.18399999999997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162</v>
      </c>
      <c r="AU422" s="243" t="s">
        <v>86</v>
      </c>
      <c r="AV422" s="13" t="s">
        <v>86</v>
      </c>
      <c r="AW422" s="13" t="s">
        <v>32</v>
      </c>
      <c r="AX422" s="13" t="s">
        <v>84</v>
      </c>
      <c r="AY422" s="243" t="s">
        <v>133</v>
      </c>
    </row>
    <row r="423" s="2" customFormat="1" ht="16.5" customHeight="1">
      <c r="A423" s="39"/>
      <c r="B423" s="40"/>
      <c r="C423" s="219" t="s">
        <v>714</v>
      </c>
      <c r="D423" s="219" t="s">
        <v>139</v>
      </c>
      <c r="E423" s="220" t="s">
        <v>715</v>
      </c>
      <c r="F423" s="221" t="s">
        <v>716</v>
      </c>
      <c r="G423" s="222" t="s">
        <v>337</v>
      </c>
      <c r="H423" s="223">
        <v>741.07100000000003</v>
      </c>
      <c r="I423" s="224"/>
      <c r="J423" s="225">
        <f>ROUND(I423*H423,2)</f>
        <v>0</v>
      </c>
      <c r="K423" s="221" t="s">
        <v>178</v>
      </c>
      <c r="L423" s="45"/>
      <c r="M423" s="226" t="s">
        <v>1</v>
      </c>
      <c r="N423" s="227" t="s">
        <v>41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152</v>
      </c>
      <c r="AT423" s="230" t="s">
        <v>139</v>
      </c>
      <c r="AU423" s="230" t="s">
        <v>86</v>
      </c>
      <c r="AY423" s="18" t="s">
        <v>133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84</v>
      </c>
      <c r="BK423" s="231">
        <f>ROUND(I423*H423,2)</f>
        <v>0</v>
      </c>
      <c r="BL423" s="18" t="s">
        <v>152</v>
      </c>
      <c r="BM423" s="230" t="s">
        <v>717</v>
      </c>
    </row>
    <row r="424" s="13" customFormat="1">
      <c r="A424" s="13"/>
      <c r="B424" s="232"/>
      <c r="C424" s="233"/>
      <c r="D424" s="234" t="s">
        <v>162</v>
      </c>
      <c r="E424" s="235" t="s">
        <v>1</v>
      </c>
      <c r="F424" s="236" t="s">
        <v>718</v>
      </c>
      <c r="G424" s="233"/>
      <c r="H424" s="237">
        <v>268.98599999999999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162</v>
      </c>
      <c r="AU424" s="243" t="s">
        <v>86</v>
      </c>
      <c r="AV424" s="13" t="s">
        <v>86</v>
      </c>
      <c r="AW424" s="13" t="s">
        <v>32</v>
      </c>
      <c r="AX424" s="13" t="s">
        <v>76</v>
      </c>
      <c r="AY424" s="243" t="s">
        <v>133</v>
      </c>
    </row>
    <row r="425" s="13" customFormat="1">
      <c r="A425" s="13"/>
      <c r="B425" s="232"/>
      <c r="C425" s="233"/>
      <c r="D425" s="234" t="s">
        <v>162</v>
      </c>
      <c r="E425" s="235" t="s">
        <v>1</v>
      </c>
      <c r="F425" s="236" t="s">
        <v>719</v>
      </c>
      <c r="G425" s="233"/>
      <c r="H425" s="237">
        <v>409.57499999999999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162</v>
      </c>
      <c r="AU425" s="243" t="s">
        <v>86</v>
      </c>
      <c r="AV425" s="13" t="s">
        <v>86</v>
      </c>
      <c r="AW425" s="13" t="s">
        <v>32</v>
      </c>
      <c r="AX425" s="13" t="s">
        <v>76</v>
      </c>
      <c r="AY425" s="243" t="s">
        <v>133</v>
      </c>
    </row>
    <row r="426" s="13" customFormat="1">
      <c r="A426" s="13"/>
      <c r="B426" s="232"/>
      <c r="C426" s="233"/>
      <c r="D426" s="234" t="s">
        <v>162</v>
      </c>
      <c r="E426" s="235" t="s">
        <v>1</v>
      </c>
      <c r="F426" s="236" t="s">
        <v>720</v>
      </c>
      <c r="G426" s="233"/>
      <c r="H426" s="237">
        <v>0.0080000000000000002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162</v>
      </c>
      <c r="AU426" s="243" t="s">
        <v>86</v>
      </c>
      <c r="AV426" s="13" t="s">
        <v>86</v>
      </c>
      <c r="AW426" s="13" t="s">
        <v>32</v>
      </c>
      <c r="AX426" s="13" t="s">
        <v>76</v>
      </c>
      <c r="AY426" s="243" t="s">
        <v>133</v>
      </c>
    </row>
    <row r="427" s="13" customFormat="1">
      <c r="A427" s="13"/>
      <c r="B427" s="232"/>
      <c r="C427" s="233"/>
      <c r="D427" s="234" t="s">
        <v>162</v>
      </c>
      <c r="E427" s="235" t="s">
        <v>1</v>
      </c>
      <c r="F427" s="236" t="s">
        <v>721</v>
      </c>
      <c r="G427" s="233"/>
      <c r="H427" s="237">
        <v>62.502000000000002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162</v>
      </c>
      <c r="AU427" s="243" t="s">
        <v>86</v>
      </c>
      <c r="AV427" s="13" t="s">
        <v>86</v>
      </c>
      <c r="AW427" s="13" t="s">
        <v>32</v>
      </c>
      <c r="AX427" s="13" t="s">
        <v>76</v>
      </c>
      <c r="AY427" s="243" t="s">
        <v>133</v>
      </c>
    </row>
    <row r="428" s="15" customFormat="1">
      <c r="A428" s="15"/>
      <c r="B428" s="259"/>
      <c r="C428" s="260"/>
      <c r="D428" s="234" t="s">
        <v>162</v>
      </c>
      <c r="E428" s="261" t="s">
        <v>1</v>
      </c>
      <c r="F428" s="262" t="s">
        <v>212</v>
      </c>
      <c r="G428" s="260"/>
      <c r="H428" s="263">
        <v>741.07099999999991</v>
      </c>
      <c r="I428" s="264"/>
      <c r="J428" s="260"/>
      <c r="K428" s="260"/>
      <c r="L428" s="265"/>
      <c r="M428" s="266"/>
      <c r="N428" s="267"/>
      <c r="O428" s="267"/>
      <c r="P428" s="267"/>
      <c r="Q428" s="267"/>
      <c r="R428" s="267"/>
      <c r="S428" s="267"/>
      <c r="T428" s="26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9" t="s">
        <v>162</v>
      </c>
      <c r="AU428" s="269" t="s">
        <v>86</v>
      </c>
      <c r="AV428" s="15" t="s">
        <v>152</v>
      </c>
      <c r="AW428" s="15" t="s">
        <v>32</v>
      </c>
      <c r="AX428" s="15" t="s">
        <v>84</v>
      </c>
      <c r="AY428" s="269" t="s">
        <v>133</v>
      </c>
    </row>
    <row r="429" s="2" customFormat="1" ht="24.15" customHeight="1">
      <c r="A429" s="39"/>
      <c r="B429" s="40"/>
      <c r="C429" s="219" t="s">
        <v>722</v>
      </c>
      <c r="D429" s="219" t="s">
        <v>139</v>
      </c>
      <c r="E429" s="220" t="s">
        <v>723</v>
      </c>
      <c r="F429" s="221" t="s">
        <v>724</v>
      </c>
      <c r="G429" s="222" t="s">
        <v>337</v>
      </c>
      <c r="H429" s="223">
        <v>10374.994000000001</v>
      </c>
      <c r="I429" s="224"/>
      <c r="J429" s="225">
        <f>ROUND(I429*H429,2)</f>
        <v>0</v>
      </c>
      <c r="K429" s="221" t="s">
        <v>178</v>
      </c>
      <c r="L429" s="45"/>
      <c r="M429" s="226" t="s">
        <v>1</v>
      </c>
      <c r="N429" s="227" t="s">
        <v>41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152</v>
      </c>
      <c r="AT429" s="230" t="s">
        <v>139</v>
      </c>
      <c r="AU429" s="230" t="s">
        <v>86</v>
      </c>
      <c r="AY429" s="18" t="s">
        <v>133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84</v>
      </c>
      <c r="BK429" s="231">
        <f>ROUND(I429*H429,2)</f>
        <v>0</v>
      </c>
      <c r="BL429" s="18" t="s">
        <v>152</v>
      </c>
      <c r="BM429" s="230" t="s">
        <v>725</v>
      </c>
    </row>
    <row r="430" s="13" customFormat="1">
      <c r="A430" s="13"/>
      <c r="B430" s="232"/>
      <c r="C430" s="233"/>
      <c r="D430" s="234" t="s">
        <v>162</v>
      </c>
      <c r="E430" s="235" t="s">
        <v>1</v>
      </c>
      <c r="F430" s="236" t="s">
        <v>726</v>
      </c>
      <c r="G430" s="233"/>
      <c r="H430" s="237">
        <v>10374.994000000001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162</v>
      </c>
      <c r="AU430" s="243" t="s">
        <v>86</v>
      </c>
      <c r="AV430" s="13" t="s">
        <v>86</v>
      </c>
      <c r="AW430" s="13" t="s">
        <v>32</v>
      </c>
      <c r="AX430" s="13" t="s">
        <v>84</v>
      </c>
      <c r="AY430" s="243" t="s">
        <v>133</v>
      </c>
    </row>
    <row r="431" s="2" customFormat="1" ht="33" customHeight="1">
      <c r="A431" s="39"/>
      <c r="B431" s="40"/>
      <c r="C431" s="219" t="s">
        <v>727</v>
      </c>
      <c r="D431" s="219" t="s">
        <v>139</v>
      </c>
      <c r="E431" s="220" t="s">
        <v>728</v>
      </c>
      <c r="F431" s="221" t="s">
        <v>729</v>
      </c>
      <c r="G431" s="222" t="s">
        <v>337</v>
      </c>
      <c r="H431" s="223">
        <v>203.56899999999999</v>
      </c>
      <c r="I431" s="224"/>
      <c r="J431" s="225">
        <f>ROUND(I431*H431,2)</f>
        <v>0</v>
      </c>
      <c r="K431" s="221" t="s">
        <v>178</v>
      </c>
      <c r="L431" s="45"/>
      <c r="M431" s="226" t="s">
        <v>1</v>
      </c>
      <c r="N431" s="227" t="s">
        <v>41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152</v>
      </c>
      <c r="AT431" s="230" t="s">
        <v>139</v>
      </c>
      <c r="AU431" s="230" t="s">
        <v>86</v>
      </c>
      <c r="AY431" s="18" t="s">
        <v>133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84</v>
      </c>
      <c r="BK431" s="231">
        <f>ROUND(I431*H431,2)</f>
        <v>0</v>
      </c>
      <c r="BL431" s="18" t="s">
        <v>152</v>
      </c>
      <c r="BM431" s="230" t="s">
        <v>730</v>
      </c>
    </row>
    <row r="432" s="13" customFormat="1">
      <c r="A432" s="13"/>
      <c r="B432" s="232"/>
      <c r="C432" s="233"/>
      <c r="D432" s="234" t="s">
        <v>162</v>
      </c>
      <c r="E432" s="235" t="s">
        <v>1</v>
      </c>
      <c r="F432" s="236" t="s">
        <v>731</v>
      </c>
      <c r="G432" s="233"/>
      <c r="H432" s="237">
        <v>80.695999999999998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162</v>
      </c>
      <c r="AU432" s="243" t="s">
        <v>86</v>
      </c>
      <c r="AV432" s="13" t="s">
        <v>86</v>
      </c>
      <c r="AW432" s="13" t="s">
        <v>32</v>
      </c>
      <c r="AX432" s="13" t="s">
        <v>76</v>
      </c>
      <c r="AY432" s="243" t="s">
        <v>133</v>
      </c>
    </row>
    <row r="433" s="13" customFormat="1">
      <c r="A433" s="13"/>
      <c r="B433" s="232"/>
      <c r="C433" s="233"/>
      <c r="D433" s="234" t="s">
        <v>162</v>
      </c>
      <c r="E433" s="235" t="s">
        <v>1</v>
      </c>
      <c r="F433" s="236" t="s">
        <v>732</v>
      </c>
      <c r="G433" s="233"/>
      <c r="H433" s="237">
        <v>122.87300000000001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162</v>
      </c>
      <c r="AU433" s="243" t="s">
        <v>86</v>
      </c>
      <c r="AV433" s="13" t="s">
        <v>86</v>
      </c>
      <c r="AW433" s="13" t="s">
        <v>32</v>
      </c>
      <c r="AX433" s="13" t="s">
        <v>76</v>
      </c>
      <c r="AY433" s="243" t="s">
        <v>133</v>
      </c>
    </row>
    <row r="434" s="15" customFormat="1">
      <c r="A434" s="15"/>
      <c r="B434" s="259"/>
      <c r="C434" s="260"/>
      <c r="D434" s="234" t="s">
        <v>162</v>
      </c>
      <c r="E434" s="261" t="s">
        <v>1</v>
      </c>
      <c r="F434" s="262" t="s">
        <v>212</v>
      </c>
      <c r="G434" s="260"/>
      <c r="H434" s="263">
        <v>203.56900000000002</v>
      </c>
      <c r="I434" s="264"/>
      <c r="J434" s="260"/>
      <c r="K434" s="260"/>
      <c r="L434" s="265"/>
      <c r="M434" s="266"/>
      <c r="N434" s="267"/>
      <c r="O434" s="267"/>
      <c r="P434" s="267"/>
      <c r="Q434" s="267"/>
      <c r="R434" s="267"/>
      <c r="S434" s="267"/>
      <c r="T434" s="268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9" t="s">
        <v>162</v>
      </c>
      <c r="AU434" s="269" t="s">
        <v>86</v>
      </c>
      <c r="AV434" s="15" t="s">
        <v>152</v>
      </c>
      <c r="AW434" s="15" t="s">
        <v>32</v>
      </c>
      <c r="AX434" s="15" t="s">
        <v>84</v>
      </c>
      <c r="AY434" s="269" t="s">
        <v>133</v>
      </c>
    </row>
    <row r="435" s="2" customFormat="1" ht="33" customHeight="1">
      <c r="A435" s="39"/>
      <c r="B435" s="40"/>
      <c r="C435" s="219" t="s">
        <v>733</v>
      </c>
      <c r="D435" s="219" t="s">
        <v>139</v>
      </c>
      <c r="E435" s="220" t="s">
        <v>734</v>
      </c>
      <c r="F435" s="221" t="s">
        <v>735</v>
      </c>
      <c r="G435" s="222" t="s">
        <v>337</v>
      </c>
      <c r="H435" s="223">
        <v>27.672999999999998</v>
      </c>
      <c r="I435" s="224"/>
      <c r="J435" s="225">
        <f>ROUND(I435*H435,2)</f>
        <v>0</v>
      </c>
      <c r="K435" s="221" t="s">
        <v>178</v>
      </c>
      <c r="L435" s="45"/>
      <c r="M435" s="226" t="s">
        <v>1</v>
      </c>
      <c r="N435" s="227" t="s">
        <v>41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152</v>
      </c>
      <c r="AT435" s="230" t="s">
        <v>139</v>
      </c>
      <c r="AU435" s="230" t="s">
        <v>86</v>
      </c>
      <c r="AY435" s="18" t="s">
        <v>133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84</v>
      </c>
      <c r="BK435" s="231">
        <f>ROUND(I435*H435,2)</f>
        <v>0</v>
      </c>
      <c r="BL435" s="18" t="s">
        <v>152</v>
      </c>
      <c r="BM435" s="230" t="s">
        <v>736</v>
      </c>
    </row>
    <row r="436" s="13" customFormat="1">
      <c r="A436" s="13"/>
      <c r="B436" s="232"/>
      <c r="C436" s="233"/>
      <c r="D436" s="234" t="s">
        <v>162</v>
      </c>
      <c r="E436" s="235" t="s">
        <v>1</v>
      </c>
      <c r="F436" s="236" t="s">
        <v>737</v>
      </c>
      <c r="G436" s="233"/>
      <c r="H436" s="237">
        <v>8.9220000000000006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162</v>
      </c>
      <c r="AU436" s="243" t="s">
        <v>86</v>
      </c>
      <c r="AV436" s="13" t="s">
        <v>86</v>
      </c>
      <c r="AW436" s="13" t="s">
        <v>32</v>
      </c>
      <c r="AX436" s="13" t="s">
        <v>76</v>
      </c>
      <c r="AY436" s="243" t="s">
        <v>133</v>
      </c>
    </row>
    <row r="437" s="13" customFormat="1">
      <c r="A437" s="13"/>
      <c r="B437" s="232"/>
      <c r="C437" s="233"/>
      <c r="D437" s="234" t="s">
        <v>162</v>
      </c>
      <c r="E437" s="235" t="s">
        <v>1</v>
      </c>
      <c r="F437" s="236" t="s">
        <v>738</v>
      </c>
      <c r="G437" s="233"/>
      <c r="H437" s="237">
        <v>18.751000000000001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162</v>
      </c>
      <c r="AU437" s="243" t="s">
        <v>86</v>
      </c>
      <c r="AV437" s="13" t="s">
        <v>86</v>
      </c>
      <c r="AW437" s="13" t="s">
        <v>32</v>
      </c>
      <c r="AX437" s="13" t="s">
        <v>76</v>
      </c>
      <c r="AY437" s="243" t="s">
        <v>133</v>
      </c>
    </row>
    <row r="438" s="15" customFormat="1">
      <c r="A438" s="15"/>
      <c r="B438" s="259"/>
      <c r="C438" s="260"/>
      <c r="D438" s="234" t="s">
        <v>162</v>
      </c>
      <c r="E438" s="261" t="s">
        <v>1</v>
      </c>
      <c r="F438" s="262" t="s">
        <v>212</v>
      </c>
      <c r="G438" s="260"/>
      <c r="H438" s="263">
        <v>27.673000000000002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9" t="s">
        <v>162</v>
      </c>
      <c r="AU438" s="269" t="s">
        <v>86</v>
      </c>
      <c r="AV438" s="15" t="s">
        <v>152</v>
      </c>
      <c r="AW438" s="15" t="s">
        <v>32</v>
      </c>
      <c r="AX438" s="15" t="s">
        <v>84</v>
      </c>
      <c r="AY438" s="269" t="s">
        <v>133</v>
      </c>
    </row>
    <row r="439" s="2" customFormat="1" ht="24.15" customHeight="1">
      <c r="A439" s="39"/>
      <c r="B439" s="40"/>
      <c r="C439" s="219" t="s">
        <v>739</v>
      </c>
      <c r="D439" s="219" t="s">
        <v>139</v>
      </c>
      <c r="E439" s="220" t="s">
        <v>740</v>
      </c>
      <c r="F439" s="221" t="s">
        <v>336</v>
      </c>
      <c r="G439" s="222" t="s">
        <v>337</v>
      </c>
      <c r="H439" s="223">
        <v>168.64699999999999</v>
      </c>
      <c r="I439" s="224"/>
      <c r="J439" s="225">
        <f>ROUND(I439*H439,2)</f>
        <v>0</v>
      </c>
      <c r="K439" s="221" t="s">
        <v>178</v>
      </c>
      <c r="L439" s="45"/>
      <c r="M439" s="226" t="s">
        <v>1</v>
      </c>
      <c r="N439" s="227" t="s">
        <v>41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152</v>
      </c>
      <c r="AT439" s="230" t="s">
        <v>139</v>
      </c>
      <c r="AU439" s="230" t="s">
        <v>86</v>
      </c>
      <c r="AY439" s="18" t="s">
        <v>133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0</v>
      </c>
      <c r="BL439" s="18" t="s">
        <v>152</v>
      </c>
      <c r="BM439" s="230" t="s">
        <v>741</v>
      </c>
    </row>
    <row r="440" s="13" customFormat="1">
      <c r="A440" s="13"/>
      <c r="B440" s="232"/>
      <c r="C440" s="233"/>
      <c r="D440" s="234" t="s">
        <v>162</v>
      </c>
      <c r="E440" s="235" t="s">
        <v>1</v>
      </c>
      <c r="F440" s="236" t="s">
        <v>742</v>
      </c>
      <c r="G440" s="233"/>
      <c r="H440" s="237">
        <v>156.44999999999999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162</v>
      </c>
      <c r="AU440" s="243" t="s">
        <v>86</v>
      </c>
      <c r="AV440" s="13" t="s">
        <v>86</v>
      </c>
      <c r="AW440" s="13" t="s">
        <v>32</v>
      </c>
      <c r="AX440" s="13" t="s">
        <v>76</v>
      </c>
      <c r="AY440" s="243" t="s">
        <v>133</v>
      </c>
    </row>
    <row r="441" s="13" customFormat="1">
      <c r="A441" s="13"/>
      <c r="B441" s="232"/>
      <c r="C441" s="233"/>
      <c r="D441" s="234" t="s">
        <v>162</v>
      </c>
      <c r="E441" s="235" t="s">
        <v>1</v>
      </c>
      <c r="F441" s="236" t="s">
        <v>743</v>
      </c>
      <c r="G441" s="233"/>
      <c r="H441" s="237">
        <v>12.196999999999999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162</v>
      </c>
      <c r="AU441" s="243" t="s">
        <v>86</v>
      </c>
      <c r="AV441" s="13" t="s">
        <v>86</v>
      </c>
      <c r="AW441" s="13" t="s">
        <v>32</v>
      </c>
      <c r="AX441" s="13" t="s">
        <v>76</v>
      </c>
      <c r="AY441" s="243" t="s">
        <v>133</v>
      </c>
    </row>
    <row r="442" s="15" customFormat="1">
      <c r="A442" s="15"/>
      <c r="B442" s="259"/>
      <c r="C442" s="260"/>
      <c r="D442" s="234" t="s">
        <v>162</v>
      </c>
      <c r="E442" s="261" t="s">
        <v>1</v>
      </c>
      <c r="F442" s="262" t="s">
        <v>212</v>
      </c>
      <c r="G442" s="260"/>
      <c r="H442" s="263">
        <v>168.64699999999999</v>
      </c>
      <c r="I442" s="264"/>
      <c r="J442" s="260"/>
      <c r="K442" s="260"/>
      <c r="L442" s="265"/>
      <c r="M442" s="266"/>
      <c r="N442" s="267"/>
      <c r="O442" s="267"/>
      <c r="P442" s="267"/>
      <c r="Q442" s="267"/>
      <c r="R442" s="267"/>
      <c r="S442" s="267"/>
      <c r="T442" s="268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9" t="s">
        <v>162</v>
      </c>
      <c r="AU442" s="269" t="s">
        <v>86</v>
      </c>
      <c r="AV442" s="15" t="s">
        <v>152</v>
      </c>
      <c r="AW442" s="15" t="s">
        <v>32</v>
      </c>
      <c r="AX442" s="15" t="s">
        <v>84</v>
      </c>
      <c r="AY442" s="269" t="s">
        <v>133</v>
      </c>
    </row>
    <row r="443" s="2" customFormat="1" ht="37.8" customHeight="1">
      <c r="A443" s="39"/>
      <c r="B443" s="40"/>
      <c r="C443" s="219" t="s">
        <v>744</v>
      </c>
      <c r="D443" s="219" t="s">
        <v>139</v>
      </c>
      <c r="E443" s="220" t="s">
        <v>745</v>
      </c>
      <c r="F443" s="221" t="s">
        <v>746</v>
      </c>
      <c r="G443" s="222" t="s">
        <v>337</v>
      </c>
      <c r="H443" s="223">
        <v>474.993</v>
      </c>
      <c r="I443" s="224"/>
      <c r="J443" s="225">
        <f>ROUND(I443*H443,2)</f>
        <v>0</v>
      </c>
      <c r="K443" s="221" t="s">
        <v>178</v>
      </c>
      <c r="L443" s="45"/>
      <c r="M443" s="226" t="s">
        <v>1</v>
      </c>
      <c r="N443" s="227" t="s">
        <v>41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152</v>
      </c>
      <c r="AT443" s="230" t="s">
        <v>139</v>
      </c>
      <c r="AU443" s="230" t="s">
        <v>86</v>
      </c>
      <c r="AY443" s="18" t="s">
        <v>133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84</v>
      </c>
      <c r="BK443" s="231">
        <f>ROUND(I443*H443,2)</f>
        <v>0</v>
      </c>
      <c r="BL443" s="18" t="s">
        <v>152</v>
      </c>
      <c r="BM443" s="230" t="s">
        <v>747</v>
      </c>
    </row>
    <row r="444" s="13" customFormat="1">
      <c r="A444" s="13"/>
      <c r="B444" s="232"/>
      <c r="C444" s="233"/>
      <c r="D444" s="234" t="s">
        <v>162</v>
      </c>
      <c r="E444" s="235" t="s">
        <v>1</v>
      </c>
      <c r="F444" s="236" t="s">
        <v>748</v>
      </c>
      <c r="G444" s="233"/>
      <c r="H444" s="237">
        <v>188.28999999999999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162</v>
      </c>
      <c r="AU444" s="243" t="s">
        <v>86</v>
      </c>
      <c r="AV444" s="13" t="s">
        <v>86</v>
      </c>
      <c r="AW444" s="13" t="s">
        <v>32</v>
      </c>
      <c r="AX444" s="13" t="s">
        <v>76</v>
      </c>
      <c r="AY444" s="243" t="s">
        <v>133</v>
      </c>
    </row>
    <row r="445" s="13" customFormat="1">
      <c r="A445" s="13"/>
      <c r="B445" s="232"/>
      <c r="C445" s="233"/>
      <c r="D445" s="234" t="s">
        <v>162</v>
      </c>
      <c r="E445" s="235" t="s">
        <v>1</v>
      </c>
      <c r="F445" s="236" t="s">
        <v>749</v>
      </c>
      <c r="G445" s="233"/>
      <c r="H445" s="237">
        <v>286.70299999999997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162</v>
      </c>
      <c r="AU445" s="243" t="s">
        <v>86</v>
      </c>
      <c r="AV445" s="13" t="s">
        <v>86</v>
      </c>
      <c r="AW445" s="13" t="s">
        <v>32</v>
      </c>
      <c r="AX445" s="13" t="s">
        <v>76</v>
      </c>
      <c r="AY445" s="243" t="s">
        <v>133</v>
      </c>
    </row>
    <row r="446" s="15" customFormat="1">
      <c r="A446" s="15"/>
      <c r="B446" s="259"/>
      <c r="C446" s="260"/>
      <c r="D446" s="234" t="s">
        <v>162</v>
      </c>
      <c r="E446" s="261" t="s">
        <v>1</v>
      </c>
      <c r="F446" s="262" t="s">
        <v>212</v>
      </c>
      <c r="G446" s="260"/>
      <c r="H446" s="263">
        <v>474.99299999999994</v>
      </c>
      <c r="I446" s="264"/>
      <c r="J446" s="260"/>
      <c r="K446" s="260"/>
      <c r="L446" s="265"/>
      <c r="M446" s="266"/>
      <c r="N446" s="267"/>
      <c r="O446" s="267"/>
      <c r="P446" s="267"/>
      <c r="Q446" s="267"/>
      <c r="R446" s="267"/>
      <c r="S446" s="267"/>
      <c r="T446" s="26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9" t="s">
        <v>162</v>
      </c>
      <c r="AU446" s="269" t="s">
        <v>86</v>
      </c>
      <c r="AV446" s="15" t="s">
        <v>152</v>
      </c>
      <c r="AW446" s="15" t="s">
        <v>32</v>
      </c>
      <c r="AX446" s="15" t="s">
        <v>84</v>
      </c>
      <c r="AY446" s="269" t="s">
        <v>133</v>
      </c>
    </row>
    <row r="447" s="2" customFormat="1" ht="44.25" customHeight="1">
      <c r="A447" s="39"/>
      <c r="B447" s="40"/>
      <c r="C447" s="219" t="s">
        <v>750</v>
      </c>
      <c r="D447" s="219" t="s">
        <v>139</v>
      </c>
      <c r="E447" s="220" t="s">
        <v>751</v>
      </c>
      <c r="F447" s="221" t="s">
        <v>752</v>
      </c>
      <c r="G447" s="222" t="s">
        <v>337</v>
      </c>
      <c r="H447" s="223">
        <v>393.50999999999999</v>
      </c>
      <c r="I447" s="224"/>
      <c r="J447" s="225">
        <f>ROUND(I447*H447,2)</f>
        <v>0</v>
      </c>
      <c r="K447" s="221" t="s">
        <v>178</v>
      </c>
      <c r="L447" s="45"/>
      <c r="M447" s="226" t="s">
        <v>1</v>
      </c>
      <c r="N447" s="227" t="s">
        <v>41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152</v>
      </c>
      <c r="AT447" s="230" t="s">
        <v>139</v>
      </c>
      <c r="AU447" s="230" t="s">
        <v>86</v>
      </c>
      <c r="AY447" s="18" t="s">
        <v>133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84</v>
      </c>
      <c r="BK447" s="231">
        <f>ROUND(I447*H447,2)</f>
        <v>0</v>
      </c>
      <c r="BL447" s="18" t="s">
        <v>152</v>
      </c>
      <c r="BM447" s="230" t="s">
        <v>753</v>
      </c>
    </row>
    <row r="448" s="13" customFormat="1">
      <c r="A448" s="13"/>
      <c r="B448" s="232"/>
      <c r="C448" s="233"/>
      <c r="D448" s="234" t="s">
        <v>162</v>
      </c>
      <c r="E448" s="235" t="s">
        <v>1</v>
      </c>
      <c r="F448" s="236" t="s">
        <v>754</v>
      </c>
      <c r="G448" s="233"/>
      <c r="H448" s="237">
        <v>365.05099999999999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162</v>
      </c>
      <c r="AU448" s="243" t="s">
        <v>86</v>
      </c>
      <c r="AV448" s="13" t="s">
        <v>86</v>
      </c>
      <c r="AW448" s="13" t="s">
        <v>32</v>
      </c>
      <c r="AX448" s="13" t="s">
        <v>76</v>
      </c>
      <c r="AY448" s="243" t="s">
        <v>133</v>
      </c>
    </row>
    <row r="449" s="13" customFormat="1">
      <c r="A449" s="13"/>
      <c r="B449" s="232"/>
      <c r="C449" s="233"/>
      <c r="D449" s="234" t="s">
        <v>162</v>
      </c>
      <c r="E449" s="235" t="s">
        <v>1</v>
      </c>
      <c r="F449" s="236" t="s">
        <v>755</v>
      </c>
      <c r="G449" s="233"/>
      <c r="H449" s="237">
        <v>28.459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162</v>
      </c>
      <c r="AU449" s="243" t="s">
        <v>86</v>
      </c>
      <c r="AV449" s="13" t="s">
        <v>86</v>
      </c>
      <c r="AW449" s="13" t="s">
        <v>32</v>
      </c>
      <c r="AX449" s="13" t="s">
        <v>76</v>
      </c>
      <c r="AY449" s="243" t="s">
        <v>133</v>
      </c>
    </row>
    <row r="450" s="15" customFormat="1">
      <c r="A450" s="15"/>
      <c r="B450" s="259"/>
      <c r="C450" s="260"/>
      <c r="D450" s="234" t="s">
        <v>162</v>
      </c>
      <c r="E450" s="261" t="s">
        <v>1</v>
      </c>
      <c r="F450" s="262" t="s">
        <v>212</v>
      </c>
      <c r="G450" s="260"/>
      <c r="H450" s="263">
        <v>393.50999999999999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9" t="s">
        <v>162</v>
      </c>
      <c r="AU450" s="269" t="s">
        <v>86</v>
      </c>
      <c r="AV450" s="15" t="s">
        <v>152</v>
      </c>
      <c r="AW450" s="15" t="s">
        <v>32</v>
      </c>
      <c r="AX450" s="15" t="s">
        <v>84</v>
      </c>
      <c r="AY450" s="269" t="s">
        <v>133</v>
      </c>
    </row>
    <row r="451" s="2" customFormat="1" ht="44.25" customHeight="1">
      <c r="A451" s="39"/>
      <c r="B451" s="40"/>
      <c r="C451" s="219" t="s">
        <v>756</v>
      </c>
      <c r="D451" s="219" t="s">
        <v>139</v>
      </c>
      <c r="E451" s="220" t="s">
        <v>757</v>
      </c>
      <c r="F451" s="221" t="s">
        <v>758</v>
      </c>
      <c r="G451" s="222" t="s">
        <v>337</v>
      </c>
      <c r="H451" s="223">
        <v>64.567999999999998</v>
      </c>
      <c r="I451" s="224"/>
      <c r="J451" s="225">
        <f>ROUND(I451*H451,2)</f>
        <v>0</v>
      </c>
      <c r="K451" s="221" t="s">
        <v>178</v>
      </c>
      <c r="L451" s="45"/>
      <c r="M451" s="226" t="s">
        <v>1</v>
      </c>
      <c r="N451" s="227" t="s">
        <v>41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152</v>
      </c>
      <c r="AT451" s="230" t="s">
        <v>139</v>
      </c>
      <c r="AU451" s="230" t="s">
        <v>86</v>
      </c>
      <c r="AY451" s="18" t="s">
        <v>133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84</v>
      </c>
      <c r="BK451" s="231">
        <f>ROUND(I451*H451,2)</f>
        <v>0</v>
      </c>
      <c r="BL451" s="18" t="s">
        <v>152</v>
      </c>
      <c r="BM451" s="230" t="s">
        <v>759</v>
      </c>
    </row>
    <row r="452" s="13" customFormat="1">
      <c r="A452" s="13"/>
      <c r="B452" s="232"/>
      <c r="C452" s="233"/>
      <c r="D452" s="234" t="s">
        <v>162</v>
      </c>
      <c r="E452" s="235" t="s">
        <v>1</v>
      </c>
      <c r="F452" s="236" t="s">
        <v>760</v>
      </c>
      <c r="G452" s="233"/>
      <c r="H452" s="237">
        <v>20.817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162</v>
      </c>
      <c r="AU452" s="243" t="s">
        <v>86</v>
      </c>
      <c r="AV452" s="13" t="s">
        <v>86</v>
      </c>
      <c r="AW452" s="13" t="s">
        <v>32</v>
      </c>
      <c r="AX452" s="13" t="s">
        <v>76</v>
      </c>
      <c r="AY452" s="243" t="s">
        <v>133</v>
      </c>
    </row>
    <row r="453" s="13" customFormat="1">
      <c r="A453" s="13"/>
      <c r="B453" s="232"/>
      <c r="C453" s="233"/>
      <c r="D453" s="234" t="s">
        <v>162</v>
      </c>
      <c r="E453" s="235" t="s">
        <v>1</v>
      </c>
      <c r="F453" s="236" t="s">
        <v>761</v>
      </c>
      <c r="G453" s="233"/>
      <c r="H453" s="237">
        <v>43.750999999999998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162</v>
      </c>
      <c r="AU453" s="243" t="s">
        <v>86</v>
      </c>
      <c r="AV453" s="13" t="s">
        <v>86</v>
      </c>
      <c r="AW453" s="13" t="s">
        <v>32</v>
      </c>
      <c r="AX453" s="13" t="s">
        <v>76</v>
      </c>
      <c r="AY453" s="243" t="s">
        <v>133</v>
      </c>
    </row>
    <row r="454" s="15" customFormat="1">
      <c r="A454" s="15"/>
      <c r="B454" s="259"/>
      <c r="C454" s="260"/>
      <c r="D454" s="234" t="s">
        <v>162</v>
      </c>
      <c r="E454" s="261" t="s">
        <v>1</v>
      </c>
      <c r="F454" s="262" t="s">
        <v>212</v>
      </c>
      <c r="G454" s="260"/>
      <c r="H454" s="263">
        <v>64.567999999999998</v>
      </c>
      <c r="I454" s="264"/>
      <c r="J454" s="260"/>
      <c r="K454" s="260"/>
      <c r="L454" s="265"/>
      <c r="M454" s="266"/>
      <c r="N454" s="267"/>
      <c r="O454" s="267"/>
      <c r="P454" s="267"/>
      <c r="Q454" s="267"/>
      <c r="R454" s="267"/>
      <c r="S454" s="267"/>
      <c r="T454" s="26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9" t="s">
        <v>162</v>
      </c>
      <c r="AU454" s="269" t="s">
        <v>86</v>
      </c>
      <c r="AV454" s="15" t="s">
        <v>152</v>
      </c>
      <c r="AW454" s="15" t="s">
        <v>32</v>
      </c>
      <c r="AX454" s="15" t="s">
        <v>84</v>
      </c>
      <c r="AY454" s="269" t="s">
        <v>133</v>
      </c>
    </row>
    <row r="455" s="12" customFormat="1" ht="22.8" customHeight="1">
      <c r="A455" s="12"/>
      <c r="B455" s="203"/>
      <c r="C455" s="204"/>
      <c r="D455" s="205" t="s">
        <v>75</v>
      </c>
      <c r="E455" s="217" t="s">
        <v>762</v>
      </c>
      <c r="F455" s="217" t="s">
        <v>763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P456</f>
        <v>0</v>
      </c>
      <c r="Q455" s="211"/>
      <c r="R455" s="212">
        <f>R456</f>
        <v>0</v>
      </c>
      <c r="S455" s="211"/>
      <c r="T455" s="213">
        <f>T456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84</v>
      </c>
      <c r="AT455" s="215" t="s">
        <v>75</v>
      </c>
      <c r="AU455" s="215" t="s">
        <v>84</v>
      </c>
      <c r="AY455" s="214" t="s">
        <v>133</v>
      </c>
      <c r="BK455" s="216">
        <f>BK456</f>
        <v>0</v>
      </c>
    </row>
    <row r="456" s="2" customFormat="1" ht="33" customHeight="1">
      <c r="A456" s="39"/>
      <c r="B456" s="40"/>
      <c r="C456" s="219" t="s">
        <v>764</v>
      </c>
      <c r="D456" s="219" t="s">
        <v>139</v>
      </c>
      <c r="E456" s="220" t="s">
        <v>765</v>
      </c>
      <c r="F456" s="221" t="s">
        <v>766</v>
      </c>
      <c r="G456" s="222" t="s">
        <v>337</v>
      </c>
      <c r="H456" s="223">
        <v>905.67999999999995</v>
      </c>
      <c r="I456" s="224"/>
      <c r="J456" s="225">
        <f>ROUND(I456*H456,2)</f>
        <v>0</v>
      </c>
      <c r="K456" s="221" t="s">
        <v>178</v>
      </c>
      <c r="L456" s="45"/>
      <c r="M456" s="226" t="s">
        <v>1</v>
      </c>
      <c r="N456" s="227" t="s">
        <v>41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152</v>
      </c>
      <c r="AT456" s="230" t="s">
        <v>139</v>
      </c>
      <c r="AU456" s="230" t="s">
        <v>86</v>
      </c>
      <c r="AY456" s="18" t="s">
        <v>133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84</v>
      </c>
      <c r="BK456" s="231">
        <f>ROUND(I456*H456,2)</f>
        <v>0</v>
      </c>
      <c r="BL456" s="18" t="s">
        <v>152</v>
      </c>
      <c r="BM456" s="230" t="s">
        <v>767</v>
      </c>
    </row>
    <row r="457" s="12" customFormat="1" ht="25.92" customHeight="1">
      <c r="A457" s="12"/>
      <c r="B457" s="203"/>
      <c r="C457" s="204"/>
      <c r="D457" s="205" t="s">
        <v>75</v>
      </c>
      <c r="E457" s="206" t="s">
        <v>768</v>
      </c>
      <c r="F457" s="206" t="s">
        <v>769</v>
      </c>
      <c r="G457" s="204"/>
      <c r="H457" s="204"/>
      <c r="I457" s="207"/>
      <c r="J457" s="208">
        <f>BK457</f>
        <v>0</v>
      </c>
      <c r="K457" s="204"/>
      <c r="L457" s="209"/>
      <c r="M457" s="210"/>
      <c r="N457" s="211"/>
      <c r="O457" s="211"/>
      <c r="P457" s="212">
        <f>P458</f>
        <v>0</v>
      </c>
      <c r="Q457" s="211"/>
      <c r="R457" s="212">
        <f>R458</f>
        <v>0.22</v>
      </c>
      <c r="S457" s="211"/>
      <c r="T457" s="213">
        <f>T458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4" t="s">
        <v>86</v>
      </c>
      <c r="AT457" s="215" t="s">
        <v>75</v>
      </c>
      <c r="AU457" s="215" t="s">
        <v>76</v>
      </c>
      <c r="AY457" s="214" t="s">
        <v>133</v>
      </c>
      <c r="BK457" s="216">
        <f>BK458</f>
        <v>0</v>
      </c>
    </row>
    <row r="458" s="12" customFormat="1" ht="22.8" customHeight="1">
      <c r="A458" s="12"/>
      <c r="B458" s="203"/>
      <c r="C458" s="204"/>
      <c r="D458" s="205" t="s">
        <v>75</v>
      </c>
      <c r="E458" s="217" t="s">
        <v>770</v>
      </c>
      <c r="F458" s="217" t="s">
        <v>771</v>
      </c>
      <c r="G458" s="204"/>
      <c r="H458" s="204"/>
      <c r="I458" s="207"/>
      <c r="J458" s="218">
        <f>BK458</f>
        <v>0</v>
      </c>
      <c r="K458" s="204"/>
      <c r="L458" s="209"/>
      <c r="M458" s="210"/>
      <c r="N458" s="211"/>
      <c r="O458" s="211"/>
      <c r="P458" s="212">
        <f>SUM(P459:P460)</f>
        <v>0</v>
      </c>
      <c r="Q458" s="211"/>
      <c r="R458" s="212">
        <f>SUM(R459:R460)</f>
        <v>0.22</v>
      </c>
      <c r="S458" s="211"/>
      <c r="T458" s="213">
        <f>SUM(T459:T460)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4" t="s">
        <v>86</v>
      </c>
      <c r="AT458" s="215" t="s">
        <v>75</v>
      </c>
      <c r="AU458" s="215" t="s">
        <v>84</v>
      </c>
      <c r="AY458" s="214" t="s">
        <v>133</v>
      </c>
      <c r="BK458" s="216">
        <f>SUM(BK459:BK460)</f>
        <v>0</v>
      </c>
    </row>
    <row r="459" s="2" customFormat="1" ht="24.15" customHeight="1">
      <c r="A459" s="39"/>
      <c r="B459" s="40"/>
      <c r="C459" s="219" t="s">
        <v>772</v>
      </c>
      <c r="D459" s="219" t="s">
        <v>139</v>
      </c>
      <c r="E459" s="220" t="s">
        <v>773</v>
      </c>
      <c r="F459" s="221" t="s">
        <v>774</v>
      </c>
      <c r="G459" s="222" t="s">
        <v>200</v>
      </c>
      <c r="H459" s="223">
        <v>550</v>
      </c>
      <c r="I459" s="224"/>
      <c r="J459" s="225">
        <f>ROUND(I459*H459,2)</f>
        <v>0</v>
      </c>
      <c r="K459" s="221" t="s">
        <v>178</v>
      </c>
      <c r="L459" s="45"/>
      <c r="M459" s="226" t="s">
        <v>1</v>
      </c>
      <c r="N459" s="227" t="s">
        <v>41</v>
      </c>
      <c r="O459" s="92"/>
      <c r="P459" s="228">
        <f>O459*H459</f>
        <v>0</v>
      </c>
      <c r="Q459" s="228">
        <v>0.00040000000000000002</v>
      </c>
      <c r="R459" s="228">
        <f>Q459*H459</f>
        <v>0.22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298</v>
      </c>
      <c r="AT459" s="230" t="s">
        <v>139</v>
      </c>
      <c r="AU459" s="230" t="s">
        <v>86</v>
      </c>
      <c r="AY459" s="18" t="s">
        <v>133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84</v>
      </c>
      <c r="BK459" s="231">
        <f>ROUND(I459*H459,2)</f>
        <v>0</v>
      </c>
      <c r="BL459" s="18" t="s">
        <v>298</v>
      </c>
      <c r="BM459" s="230" t="s">
        <v>775</v>
      </c>
    </row>
    <row r="460" s="13" customFormat="1">
      <c r="A460" s="13"/>
      <c r="B460" s="232"/>
      <c r="C460" s="233"/>
      <c r="D460" s="234" t="s">
        <v>162</v>
      </c>
      <c r="E460" s="235" t="s">
        <v>1</v>
      </c>
      <c r="F460" s="236" t="s">
        <v>776</v>
      </c>
      <c r="G460" s="233"/>
      <c r="H460" s="237">
        <v>550</v>
      </c>
      <c r="I460" s="238"/>
      <c r="J460" s="233"/>
      <c r="K460" s="233"/>
      <c r="L460" s="239"/>
      <c r="M460" s="295"/>
      <c r="N460" s="296"/>
      <c r="O460" s="296"/>
      <c r="P460" s="296"/>
      <c r="Q460" s="296"/>
      <c r="R460" s="296"/>
      <c r="S460" s="296"/>
      <c r="T460" s="29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162</v>
      </c>
      <c r="AU460" s="243" t="s">
        <v>86</v>
      </c>
      <c r="AV460" s="13" t="s">
        <v>86</v>
      </c>
      <c r="AW460" s="13" t="s">
        <v>32</v>
      </c>
      <c r="AX460" s="13" t="s">
        <v>84</v>
      </c>
      <c r="AY460" s="243" t="s">
        <v>133</v>
      </c>
    </row>
    <row r="461" s="2" customFormat="1" ht="6.96" customHeight="1">
      <c r="A461" s="39"/>
      <c r="B461" s="67"/>
      <c r="C461" s="68"/>
      <c r="D461" s="68"/>
      <c r="E461" s="68"/>
      <c r="F461" s="68"/>
      <c r="G461" s="68"/>
      <c r="H461" s="68"/>
      <c r="I461" s="68"/>
      <c r="J461" s="68"/>
      <c r="K461" s="68"/>
      <c r="L461" s="45"/>
      <c r="M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</row>
  </sheetData>
  <sheetProtection sheet="1" autoFilter="0" formatColumns="0" formatRows="0" objects="1" scenarios="1" spinCount="100000" saltValue="W9rZnK2Wqxff9mFMJu4XswTzc51dHI5sTyF7rHjw088wFwKwJEnF7iGyraBdZsloSuvek2v5H1x2pV5kr794iA==" hashValue="mOYGEyGDbxfSq5n5qdSpSUD6F05T/kLE3HU6+f5xQQuqx2Ewzv8VckS/ki4FAICIF+pfPjL5JAFCDdyqH+INEA==" algorithmName="SHA-512" password="CC35"/>
  <autoFilter ref="C126:K46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ROUND((SUM(BE121:BE167)),  2)</f>
        <v>0</v>
      </c>
      <c r="G33" s="39"/>
      <c r="H33" s="39"/>
      <c r="I33" s="156">
        <v>0.20999999999999999</v>
      </c>
      <c r="J33" s="155">
        <f>ROUND(((SUM(BE121:BE167))*I33),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ROUND((SUM(BF121:BF167)),  2)</f>
        <v>0</v>
      </c>
      <c r="G34" s="39"/>
      <c r="H34" s="39"/>
      <c r="I34" s="156">
        <v>0.12</v>
      </c>
      <c r="J34" s="155">
        <f>ROUND(((SUM(BF121:BF167))*I34),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ROUND((SUM(BG121:BG167)),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ROUND((SUM(BH121:BH167)),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ROUND((SUM(BI121:BI167)),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SO 101.2 - Komunikace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VDI Projekt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187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190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193</v>
      </c>
      <c r="E100" s="189"/>
      <c r="F100" s="189"/>
      <c r="G100" s="189"/>
      <c r="H100" s="189"/>
      <c r="I100" s="189"/>
      <c r="J100" s="190">
        <f>J155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194</v>
      </c>
      <c r="E101" s="189"/>
      <c r="F101" s="189"/>
      <c r="G101" s="189"/>
      <c r="H101" s="189"/>
      <c r="I101" s="189"/>
      <c r="J101" s="190">
        <f>J166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/>
    <row r="105" hidden="1"/>
    <row r="106" hidden="1"/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Rekonstrukce ul Foersterova v Přelouči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SO 101.2 - Komunikace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Přelouč</v>
      </c>
      <c r="G115" s="41"/>
      <c r="H115" s="41"/>
      <c r="I115" s="33" t="s">
        <v>22</v>
      </c>
      <c r="J115" s="80" t="str">
        <f>IF(J12="","",J12)</f>
        <v>8. 8. 2024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Přelouč</v>
      </c>
      <c r="G117" s="41"/>
      <c r="H117" s="41"/>
      <c r="I117" s="33" t="s">
        <v>30</v>
      </c>
      <c r="J117" s="37" t="str">
        <f>E21</f>
        <v>M.I.S.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VDI Projekt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119</v>
      </c>
      <c r="D120" s="195" t="s">
        <v>61</v>
      </c>
      <c r="E120" s="195" t="s">
        <v>57</v>
      </c>
      <c r="F120" s="195" t="s">
        <v>58</v>
      </c>
      <c r="G120" s="195" t="s">
        <v>120</v>
      </c>
      <c r="H120" s="195" t="s">
        <v>121</v>
      </c>
      <c r="I120" s="195" t="s">
        <v>122</v>
      </c>
      <c r="J120" s="195" t="s">
        <v>110</v>
      </c>
      <c r="K120" s="196" t="s">
        <v>123</v>
      </c>
      <c r="L120" s="197"/>
      <c r="M120" s="101" t="s">
        <v>1</v>
      </c>
      <c r="N120" s="102" t="s">
        <v>40</v>
      </c>
      <c r="O120" s="102" t="s">
        <v>124</v>
      </c>
      <c r="P120" s="102" t="s">
        <v>125</v>
      </c>
      <c r="Q120" s="102" t="s">
        <v>126</v>
      </c>
      <c r="R120" s="102" t="s">
        <v>127</v>
      </c>
      <c r="S120" s="102" t="s">
        <v>128</v>
      </c>
      <c r="T120" s="103" t="s">
        <v>129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130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14.047280000000001</v>
      </c>
      <c r="S121" s="105"/>
      <c r="T121" s="201">
        <f>T122</f>
        <v>15.079999999999998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112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131</v>
      </c>
      <c r="F122" s="206" t="s">
        <v>132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P123+P142+P155+P166</f>
        <v>0</v>
      </c>
      <c r="Q122" s="211"/>
      <c r="R122" s="212">
        <f>R123+R142+R155+R166</f>
        <v>14.047280000000001</v>
      </c>
      <c r="S122" s="211"/>
      <c r="T122" s="213">
        <f>T123+T142+T155+T166</f>
        <v>15.079999999999998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133</v>
      </c>
      <c r="BK122" s="216">
        <f>BK123+BK142+BK155+BK166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84</v>
      </c>
      <c r="F123" s="217" t="s">
        <v>197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SUM(P124:P141)</f>
        <v>0</v>
      </c>
      <c r="Q123" s="211"/>
      <c r="R123" s="212">
        <f>SUM(R124:R141)</f>
        <v>0</v>
      </c>
      <c r="S123" s="211"/>
      <c r="T123" s="213">
        <f>SUM(T124:T141)</f>
        <v>15.079999999999998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133</v>
      </c>
      <c r="BK123" s="216">
        <f>SUM(BK124:BK141)</f>
        <v>0</v>
      </c>
    </row>
    <row r="124" s="2" customFormat="1" ht="24.15" customHeight="1">
      <c r="A124" s="39"/>
      <c r="B124" s="40"/>
      <c r="C124" s="219" t="s">
        <v>84</v>
      </c>
      <c r="D124" s="219" t="s">
        <v>139</v>
      </c>
      <c r="E124" s="220" t="s">
        <v>223</v>
      </c>
      <c r="F124" s="221" t="s">
        <v>224</v>
      </c>
      <c r="G124" s="222" t="s">
        <v>200</v>
      </c>
      <c r="H124" s="223">
        <v>52</v>
      </c>
      <c r="I124" s="224"/>
      <c r="J124" s="225">
        <f>ROUND(I124*H124,2)</f>
        <v>0</v>
      </c>
      <c r="K124" s="221" t="s">
        <v>178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0.28999999999999998</v>
      </c>
      <c r="T124" s="229">
        <f>S124*H124</f>
        <v>15.079999999999998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152</v>
      </c>
      <c r="AT124" s="230" t="s">
        <v>139</v>
      </c>
      <c r="AU124" s="230" t="s">
        <v>86</v>
      </c>
      <c r="AY124" s="18" t="s">
        <v>133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152</v>
      </c>
      <c r="BM124" s="230" t="s">
        <v>225</v>
      </c>
    </row>
    <row r="125" s="13" customFormat="1">
      <c r="A125" s="13"/>
      <c r="B125" s="232"/>
      <c r="C125" s="233"/>
      <c r="D125" s="234" t="s">
        <v>162</v>
      </c>
      <c r="E125" s="235" t="s">
        <v>1</v>
      </c>
      <c r="F125" s="236" t="s">
        <v>778</v>
      </c>
      <c r="G125" s="233"/>
      <c r="H125" s="237">
        <v>52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162</v>
      </c>
      <c r="AU125" s="243" t="s">
        <v>86</v>
      </c>
      <c r="AV125" s="13" t="s">
        <v>86</v>
      </c>
      <c r="AW125" s="13" t="s">
        <v>32</v>
      </c>
      <c r="AX125" s="13" t="s">
        <v>84</v>
      </c>
      <c r="AY125" s="243" t="s">
        <v>133</v>
      </c>
    </row>
    <row r="126" s="2" customFormat="1" ht="33" customHeight="1">
      <c r="A126" s="39"/>
      <c r="B126" s="40"/>
      <c r="C126" s="219" t="s">
        <v>86</v>
      </c>
      <c r="D126" s="219" t="s">
        <v>139</v>
      </c>
      <c r="E126" s="220" t="s">
        <v>266</v>
      </c>
      <c r="F126" s="221" t="s">
        <v>267</v>
      </c>
      <c r="G126" s="222" t="s">
        <v>268</v>
      </c>
      <c r="H126" s="223">
        <v>7.7999999999999998</v>
      </c>
      <c r="I126" s="224"/>
      <c r="J126" s="225">
        <f>ROUND(I126*H126,2)</f>
        <v>0</v>
      </c>
      <c r="K126" s="221" t="s">
        <v>178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152</v>
      </c>
      <c r="AT126" s="230" t="s">
        <v>139</v>
      </c>
      <c r="AU126" s="230" t="s">
        <v>86</v>
      </c>
      <c r="AY126" s="18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152</v>
      </c>
      <c r="BM126" s="230" t="s">
        <v>269</v>
      </c>
    </row>
    <row r="127" s="14" customFormat="1">
      <c r="A127" s="14"/>
      <c r="B127" s="249"/>
      <c r="C127" s="250"/>
      <c r="D127" s="234" t="s">
        <v>162</v>
      </c>
      <c r="E127" s="251" t="s">
        <v>1</v>
      </c>
      <c r="F127" s="252" t="s">
        <v>270</v>
      </c>
      <c r="G127" s="250"/>
      <c r="H127" s="251" t="s">
        <v>1</v>
      </c>
      <c r="I127" s="253"/>
      <c r="J127" s="250"/>
      <c r="K127" s="250"/>
      <c r="L127" s="254"/>
      <c r="M127" s="255"/>
      <c r="N127" s="256"/>
      <c r="O127" s="256"/>
      <c r="P127" s="256"/>
      <c r="Q127" s="256"/>
      <c r="R127" s="256"/>
      <c r="S127" s="256"/>
      <c r="T127" s="25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8" t="s">
        <v>162</v>
      </c>
      <c r="AU127" s="258" t="s">
        <v>86</v>
      </c>
      <c r="AV127" s="14" t="s">
        <v>84</v>
      </c>
      <c r="AW127" s="14" t="s">
        <v>32</v>
      </c>
      <c r="AX127" s="14" t="s">
        <v>76</v>
      </c>
      <c r="AY127" s="258" t="s">
        <v>133</v>
      </c>
    </row>
    <row r="128" s="13" customFormat="1">
      <c r="A128" s="13"/>
      <c r="B128" s="232"/>
      <c r="C128" s="233"/>
      <c r="D128" s="234" t="s">
        <v>162</v>
      </c>
      <c r="E128" s="235" t="s">
        <v>1</v>
      </c>
      <c r="F128" s="236" t="s">
        <v>779</v>
      </c>
      <c r="G128" s="233"/>
      <c r="H128" s="237">
        <v>7.7999999999999998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162</v>
      </c>
      <c r="AU128" s="243" t="s">
        <v>86</v>
      </c>
      <c r="AV128" s="13" t="s">
        <v>86</v>
      </c>
      <c r="AW128" s="13" t="s">
        <v>32</v>
      </c>
      <c r="AX128" s="13" t="s">
        <v>76</v>
      </c>
      <c r="AY128" s="243" t="s">
        <v>133</v>
      </c>
    </row>
    <row r="129" s="15" customFormat="1">
      <c r="A129" s="15"/>
      <c r="B129" s="259"/>
      <c r="C129" s="260"/>
      <c r="D129" s="234" t="s">
        <v>162</v>
      </c>
      <c r="E129" s="261" t="s">
        <v>1</v>
      </c>
      <c r="F129" s="262" t="s">
        <v>212</v>
      </c>
      <c r="G129" s="260"/>
      <c r="H129" s="263">
        <v>7.7999999999999998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9" t="s">
        <v>162</v>
      </c>
      <c r="AU129" s="269" t="s">
        <v>86</v>
      </c>
      <c r="AV129" s="15" t="s">
        <v>152</v>
      </c>
      <c r="AW129" s="15" t="s">
        <v>32</v>
      </c>
      <c r="AX129" s="15" t="s">
        <v>84</v>
      </c>
      <c r="AY129" s="269" t="s">
        <v>133</v>
      </c>
    </row>
    <row r="130" s="2" customFormat="1" ht="37.8" customHeight="1">
      <c r="A130" s="39"/>
      <c r="B130" s="40"/>
      <c r="C130" s="219" t="s">
        <v>148</v>
      </c>
      <c r="D130" s="219" t="s">
        <v>139</v>
      </c>
      <c r="E130" s="220" t="s">
        <v>318</v>
      </c>
      <c r="F130" s="221" t="s">
        <v>319</v>
      </c>
      <c r="G130" s="222" t="s">
        <v>268</v>
      </c>
      <c r="H130" s="223">
        <v>7.7999999999999998</v>
      </c>
      <c r="I130" s="224"/>
      <c r="J130" s="225">
        <f>ROUND(I130*H130,2)</f>
        <v>0</v>
      </c>
      <c r="K130" s="221" t="s">
        <v>178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139</v>
      </c>
      <c r="AU130" s="230" t="s">
        <v>86</v>
      </c>
      <c r="AY130" s="18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152</v>
      </c>
      <c r="BM130" s="230" t="s">
        <v>320</v>
      </c>
    </row>
    <row r="131" s="13" customFormat="1">
      <c r="A131" s="13"/>
      <c r="B131" s="232"/>
      <c r="C131" s="233"/>
      <c r="D131" s="234" t="s">
        <v>162</v>
      </c>
      <c r="E131" s="235" t="s">
        <v>1</v>
      </c>
      <c r="F131" s="236" t="s">
        <v>780</v>
      </c>
      <c r="G131" s="233"/>
      <c r="H131" s="237">
        <v>7.7999999999999998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162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133</v>
      </c>
    </row>
    <row r="132" s="2" customFormat="1" ht="37.8" customHeight="1">
      <c r="A132" s="39"/>
      <c r="B132" s="40"/>
      <c r="C132" s="219" t="s">
        <v>152</v>
      </c>
      <c r="D132" s="219" t="s">
        <v>139</v>
      </c>
      <c r="E132" s="220" t="s">
        <v>330</v>
      </c>
      <c r="F132" s="221" t="s">
        <v>331</v>
      </c>
      <c r="G132" s="222" t="s">
        <v>268</v>
      </c>
      <c r="H132" s="223">
        <v>39</v>
      </c>
      <c r="I132" s="224"/>
      <c r="J132" s="225">
        <f>ROUND(I132*H132,2)</f>
        <v>0</v>
      </c>
      <c r="K132" s="221" t="s">
        <v>178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139</v>
      </c>
      <c r="AU132" s="230" t="s">
        <v>86</v>
      </c>
      <c r="AY132" s="18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152</v>
      </c>
      <c r="BM132" s="230" t="s">
        <v>332</v>
      </c>
    </row>
    <row r="133" s="13" customFormat="1">
      <c r="A133" s="13"/>
      <c r="B133" s="232"/>
      <c r="C133" s="233"/>
      <c r="D133" s="234" t="s">
        <v>162</v>
      </c>
      <c r="E133" s="235" t="s">
        <v>1</v>
      </c>
      <c r="F133" s="236" t="s">
        <v>781</v>
      </c>
      <c r="G133" s="233"/>
      <c r="H133" s="237">
        <v>39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133</v>
      </c>
    </row>
    <row r="134" s="2" customFormat="1" ht="24.15" customHeight="1">
      <c r="A134" s="39"/>
      <c r="B134" s="40"/>
      <c r="C134" s="219" t="s">
        <v>136</v>
      </c>
      <c r="D134" s="219" t="s">
        <v>139</v>
      </c>
      <c r="E134" s="220" t="s">
        <v>335</v>
      </c>
      <c r="F134" s="221" t="s">
        <v>336</v>
      </c>
      <c r="G134" s="222" t="s">
        <v>337</v>
      </c>
      <c r="H134" s="223">
        <v>4.6799999999999997</v>
      </c>
      <c r="I134" s="224"/>
      <c r="J134" s="225">
        <f>ROUND(I134*H134,2)</f>
        <v>0</v>
      </c>
      <c r="K134" s="221" t="s">
        <v>178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139</v>
      </c>
      <c r="AU134" s="230" t="s">
        <v>86</v>
      </c>
      <c r="AY134" s="18" t="s">
        <v>133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152</v>
      </c>
      <c r="BM134" s="230" t="s">
        <v>338</v>
      </c>
    </row>
    <row r="135" s="13" customFormat="1">
      <c r="A135" s="13"/>
      <c r="B135" s="232"/>
      <c r="C135" s="233"/>
      <c r="D135" s="234" t="s">
        <v>162</v>
      </c>
      <c r="E135" s="235" t="s">
        <v>1</v>
      </c>
      <c r="F135" s="236" t="s">
        <v>782</v>
      </c>
      <c r="G135" s="233"/>
      <c r="H135" s="237">
        <v>4.6799999999999997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162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133</v>
      </c>
    </row>
    <row r="136" s="2" customFormat="1" ht="33" customHeight="1">
      <c r="A136" s="39"/>
      <c r="B136" s="40"/>
      <c r="C136" s="219" t="s">
        <v>164</v>
      </c>
      <c r="D136" s="219" t="s">
        <v>139</v>
      </c>
      <c r="E136" s="220" t="s">
        <v>341</v>
      </c>
      <c r="F136" s="221" t="s">
        <v>342</v>
      </c>
      <c r="G136" s="222" t="s">
        <v>337</v>
      </c>
      <c r="H136" s="223">
        <v>10.92</v>
      </c>
      <c r="I136" s="224"/>
      <c r="J136" s="225">
        <f>ROUND(I136*H136,2)</f>
        <v>0</v>
      </c>
      <c r="K136" s="221" t="s">
        <v>178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152</v>
      </c>
      <c r="AT136" s="230" t="s">
        <v>139</v>
      </c>
      <c r="AU136" s="230" t="s">
        <v>86</v>
      </c>
      <c r="AY136" s="18" t="s">
        <v>133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152</v>
      </c>
      <c r="BM136" s="230" t="s">
        <v>783</v>
      </c>
    </row>
    <row r="137" s="13" customFormat="1">
      <c r="A137" s="13"/>
      <c r="B137" s="232"/>
      <c r="C137" s="233"/>
      <c r="D137" s="234" t="s">
        <v>162</v>
      </c>
      <c r="E137" s="235" t="s">
        <v>1</v>
      </c>
      <c r="F137" s="236" t="s">
        <v>784</v>
      </c>
      <c r="G137" s="233"/>
      <c r="H137" s="237">
        <v>10.92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162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133</v>
      </c>
    </row>
    <row r="138" s="2" customFormat="1" ht="16.5" customHeight="1">
      <c r="A138" s="39"/>
      <c r="B138" s="40"/>
      <c r="C138" s="219" t="s">
        <v>171</v>
      </c>
      <c r="D138" s="219" t="s">
        <v>139</v>
      </c>
      <c r="E138" s="220" t="s">
        <v>346</v>
      </c>
      <c r="F138" s="221" t="s">
        <v>347</v>
      </c>
      <c r="G138" s="222" t="s">
        <v>268</v>
      </c>
      <c r="H138" s="223">
        <v>7.7999999999999998</v>
      </c>
      <c r="I138" s="224"/>
      <c r="J138" s="225">
        <f>ROUND(I138*H138,2)</f>
        <v>0</v>
      </c>
      <c r="K138" s="221" t="s">
        <v>178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152</v>
      </c>
      <c r="AT138" s="230" t="s">
        <v>139</v>
      </c>
      <c r="AU138" s="230" t="s">
        <v>86</v>
      </c>
      <c r="AY138" s="18" t="s">
        <v>133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152</v>
      </c>
      <c r="BM138" s="230" t="s">
        <v>348</v>
      </c>
    </row>
    <row r="139" s="13" customFormat="1">
      <c r="A139" s="13"/>
      <c r="B139" s="232"/>
      <c r="C139" s="233"/>
      <c r="D139" s="234" t="s">
        <v>162</v>
      </c>
      <c r="E139" s="235" t="s">
        <v>1</v>
      </c>
      <c r="F139" s="236" t="s">
        <v>785</v>
      </c>
      <c r="G139" s="233"/>
      <c r="H139" s="237">
        <v>7.7999999999999998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86</v>
      </c>
      <c r="AV139" s="13" t="s">
        <v>86</v>
      </c>
      <c r="AW139" s="13" t="s">
        <v>32</v>
      </c>
      <c r="AX139" s="13" t="s">
        <v>84</v>
      </c>
      <c r="AY139" s="243" t="s">
        <v>133</v>
      </c>
    </row>
    <row r="140" s="2" customFormat="1" ht="24.15" customHeight="1">
      <c r="A140" s="39"/>
      <c r="B140" s="40"/>
      <c r="C140" s="219" t="s">
        <v>242</v>
      </c>
      <c r="D140" s="219" t="s">
        <v>139</v>
      </c>
      <c r="E140" s="220" t="s">
        <v>372</v>
      </c>
      <c r="F140" s="221" t="s">
        <v>373</v>
      </c>
      <c r="G140" s="222" t="s">
        <v>200</v>
      </c>
      <c r="H140" s="223">
        <v>52</v>
      </c>
      <c r="I140" s="224"/>
      <c r="J140" s="225">
        <f>ROUND(I140*H140,2)</f>
        <v>0</v>
      </c>
      <c r="K140" s="221" t="s">
        <v>178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139</v>
      </c>
      <c r="AU140" s="230" t="s">
        <v>86</v>
      </c>
      <c r="AY140" s="18" t="s">
        <v>133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152</v>
      </c>
      <c r="BM140" s="230" t="s">
        <v>374</v>
      </c>
    </row>
    <row r="141" s="13" customFormat="1">
      <c r="A141" s="13"/>
      <c r="B141" s="232"/>
      <c r="C141" s="233"/>
      <c r="D141" s="234" t="s">
        <v>162</v>
      </c>
      <c r="E141" s="235" t="s">
        <v>1</v>
      </c>
      <c r="F141" s="236" t="s">
        <v>786</v>
      </c>
      <c r="G141" s="233"/>
      <c r="H141" s="237">
        <v>52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162</v>
      </c>
      <c r="AU141" s="243" t="s">
        <v>86</v>
      </c>
      <c r="AV141" s="13" t="s">
        <v>86</v>
      </c>
      <c r="AW141" s="13" t="s">
        <v>32</v>
      </c>
      <c r="AX141" s="13" t="s">
        <v>84</v>
      </c>
      <c r="AY141" s="243" t="s">
        <v>133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136</v>
      </c>
      <c r="F142" s="217" t="s">
        <v>436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SUM(P143:P154)</f>
        <v>0</v>
      </c>
      <c r="Q142" s="211"/>
      <c r="R142" s="212">
        <f>SUM(R143:R154)</f>
        <v>14.047280000000001</v>
      </c>
      <c r="S142" s="211"/>
      <c r="T142" s="213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133</v>
      </c>
      <c r="BK142" s="216">
        <f>SUM(BK143:BK154)</f>
        <v>0</v>
      </c>
    </row>
    <row r="143" s="2" customFormat="1" ht="24.15" customHeight="1">
      <c r="A143" s="39"/>
      <c r="B143" s="40"/>
      <c r="C143" s="219" t="s">
        <v>248</v>
      </c>
      <c r="D143" s="219" t="s">
        <v>139</v>
      </c>
      <c r="E143" s="220" t="s">
        <v>438</v>
      </c>
      <c r="F143" s="221" t="s">
        <v>439</v>
      </c>
      <c r="G143" s="222" t="s">
        <v>200</v>
      </c>
      <c r="H143" s="223">
        <v>156</v>
      </c>
      <c r="I143" s="224"/>
      <c r="J143" s="225">
        <f>ROUND(I143*H143,2)</f>
        <v>0</v>
      </c>
      <c r="K143" s="221" t="s">
        <v>178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152</v>
      </c>
      <c r="AT143" s="230" t="s">
        <v>139</v>
      </c>
      <c r="AU143" s="230" t="s">
        <v>86</v>
      </c>
      <c r="AY143" s="18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152</v>
      </c>
      <c r="BM143" s="230" t="s">
        <v>440</v>
      </c>
    </row>
    <row r="144" s="2" customFormat="1">
      <c r="A144" s="39"/>
      <c r="B144" s="40"/>
      <c r="C144" s="41"/>
      <c r="D144" s="234" t="s">
        <v>441</v>
      </c>
      <c r="E144" s="41"/>
      <c r="F144" s="291" t="s">
        <v>442</v>
      </c>
      <c r="G144" s="41"/>
      <c r="H144" s="41"/>
      <c r="I144" s="292"/>
      <c r="J144" s="41"/>
      <c r="K144" s="41"/>
      <c r="L144" s="45"/>
      <c r="M144" s="293"/>
      <c r="N144" s="29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441</v>
      </c>
      <c r="AU144" s="18" t="s">
        <v>86</v>
      </c>
    </row>
    <row r="145" s="13" customFormat="1">
      <c r="A145" s="13"/>
      <c r="B145" s="232"/>
      <c r="C145" s="233"/>
      <c r="D145" s="234" t="s">
        <v>162</v>
      </c>
      <c r="E145" s="235" t="s">
        <v>1</v>
      </c>
      <c r="F145" s="236" t="s">
        <v>787</v>
      </c>
      <c r="G145" s="233"/>
      <c r="H145" s="237">
        <v>104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86</v>
      </c>
      <c r="AV145" s="13" t="s">
        <v>86</v>
      </c>
      <c r="AW145" s="13" t="s">
        <v>32</v>
      </c>
      <c r="AX145" s="13" t="s">
        <v>76</v>
      </c>
      <c r="AY145" s="243" t="s">
        <v>133</v>
      </c>
    </row>
    <row r="146" s="14" customFormat="1">
      <c r="A146" s="14"/>
      <c r="B146" s="249"/>
      <c r="C146" s="250"/>
      <c r="D146" s="234" t="s">
        <v>162</v>
      </c>
      <c r="E146" s="251" t="s">
        <v>1</v>
      </c>
      <c r="F146" s="252" t="s">
        <v>270</v>
      </c>
      <c r="G146" s="250"/>
      <c r="H146" s="251" t="s">
        <v>1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162</v>
      </c>
      <c r="AU146" s="258" t="s">
        <v>86</v>
      </c>
      <c r="AV146" s="14" t="s">
        <v>84</v>
      </c>
      <c r="AW146" s="14" t="s">
        <v>32</v>
      </c>
      <c r="AX146" s="14" t="s">
        <v>76</v>
      </c>
      <c r="AY146" s="258" t="s">
        <v>133</v>
      </c>
    </row>
    <row r="147" s="13" customFormat="1">
      <c r="A147" s="13"/>
      <c r="B147" s="232"/>
      <c r="C147" s="233"/>
      <c r="D147" s="234" t="s">
        <v>162</v>
      </c>
      <c r="E147" s="235" t="s">
        <v>1</v>
      </c>
      <c r="F147" s="236" t="s">
        <v>788</v>
      </c>
      <c r="G147" s="233"/>
      <c r="H147" s="237">
        <v>52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162</v>
      </c>
      <c r="AU147" s="243" t="s">
        <v>86</v>
      </c>
      <c r="AV147" s="13" t="s">
        <v>86</v>
      </c>
      <c r="AW147" s="13" t="s">
        <v>32</v>
      </c>
      <c r="AX147" s="13" t="s">
        <v>76</v>
      </c>
      <c r="AY147" s="243" t="s">
        <v>133</v>
      </c>
    </row>
    <row r="148" s="15" customFormat="1">
      <c r="A148" s="15"/>
      <c r="B148" s="259"/>
      <c r="C148" s="260"/>
      <c r="D148" s="234" t="s">
        <v>162</v>
      </c>
      <c r="E148" s="261" t="s">
        <v>1</v>
      </c>
      <c r="F148" s="262" t="s">
        <v>212</v>
      </c>
      <c r="G148" s="260"/>
      <c r="H148" s="263">
        <v>156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9" t="s">
        <v>162</v>
      </c>
      <c r="AU148" s="269" t="s">
        <v>86</v>
      </c>
      <c r="AV148" s="15" t="s">
        <v>152</v>
      </c>
      <c r="AW148" s="15" t="s">
        <v>32</v>
      </c>
      <c r="AX148" s="15" t="s">
        <v>84</v>
      </c>
      <c r="AY148" s="269" t="s">
        <v>133</v>
      </c>
    </row>
    <row r="149" s="2" customFormat="1" ht="33" customHeight="1">
      <c r="A149" s="39"/>
      <c r="B149" s="40"/>
      <c r="C149" s="219" t="s">
        <v>256</v>
      </c>
      <c r="D149" s="219" t="s">
        <v>139</v>
      </c>
      <c r="E149" s="220" t="s">
        <v>516</v>
      </c>
      <c r="F149" s="221" t="s">
        <v>517</v>
      </c>
      <c r="G149" s="222" t="s">
        <v>200</v>
      </c>
      <c r="H149" s="223">
        <v>52</v>
      </c>
      <c r="I149" s="224"/>
      <c r="J149" s="225">
        <f>ROUND(I149*H149,2)</f>
        <v>0</v>
      </c>
      <c r="K149" s="221" t="s">
        <v>178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0.090620000000000006</v>
      </c>
      <c r="R149" s="228">
        <f>Q149*H149</f>
        <v>4.7122400000000004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139</v>
      </c>
      <c r="AU149" s="230" t="s">
        <v>86</v>
      </c>
      <c r="AY149" s="18" t="s">
        <v>133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152</v>
      </c>
      <c r="BM149" s="230" t="s">
        <v>518</v>
      </c>
    </row>
    <row r="150" s="13" customFormat="1">
      <c r="A150" s="13"/>
      <c r="B150" s="232"/>
      <c r="C150" s="233"/>
      <c r="D150" s="234" t="s">
        <v>162</v>
      </c>
      <c r="E150" s="235" t="s">
        <v>1</v>
      </c>
      <c r="F150" s="236" t="s">
        <v>778</v>
      </c>
      <c r="G150" s="233"/>
      <c r="H150" s="237">
        <v>52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133</v>
      </c>
    </row>
    <row r="151" s="2" customFormat="1" ht="24.15" customHeight="1">
      <c r="A151" s="39"/>
      <c r="B151" s="40"/>
      <c r="C151" s="281" t="s">
        <v>261</v>
      </c>
      <c r="D151" s="281" t="s">
        <v>365</v>
      </c>
      <c r="E151" s="282" t="s">
        <v>520</v>
      </c>
      <c r="F151" s="283" t="s">
        <v>521</v>
      </c>
      <c r="G151" s="284" t="s">
        <v>200</v>
      </c>
      <c r="H151" s="285">
        <v>53.039999999999999</v>
      </c>
      <c r="I151" s="286"/>
      <c r="J151" s="287">
        <f>ROUND(I151*H151,2)</f>
        <v>0</v>
      </c>
      <c r="K151" s="283" t="s">
        <v>178</v>
      </c>
      <c r="L151" s="288"/>
      <c r="M151" s="289" t="s">
        <v>1</v>
      </c>
      <c r="N151" s="290" t="s">
        <v>41</v>
      </c>
      <c r="O151" s="92"/>
      <c r="P151" s="228">
        <f>O151*H151</f>
        <v>0</v>
      </c>
      <c r="Q151" s="228">
        <v>0.17599999999999999</v>
      </c>
      <c r="R151" s="228">
        <f>Q151*H151</f>
        <v>9.3350399999999993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242</v>
      </c>
      <c r="AT151" s="230" t="s">
        <v>365</v>
      </c>
      <c r="AU151" s="230" t="s">
        <v>86</v>
      </c>
      <c r="AY151" s="18" t="s">
        <v>133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152</v>
      </c>
      <c r="BM151" s="230" t="s">
        <v>522</v>
      </c>
    </row>
    <row r="152" s="2" customFormat="1">
      <c r="A152" s="39"/>
      <c r="B152" s="40"/>
      <c r="C152" s="41"/>
      <c r="D152" s="234" t="s">
        <v>441</v>
      </c>
      <c r="E152" s="41"/>
      <c r="F152" s="291" t="s">
        <v>523</v>
      </c>
      <c r="G152" s="41"/>
      <c r="H152" s="41"/>
      <c r="I152" s="292"/>
      <c r="J152" s="41"/>
      <c r="K152" s="41"/>
      <c r="L152" s="45"/>
      <c r="M152" s="293"/>
      <c r="N152" s="29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441</v>
      </c>
      <c r="AU152" s="18" t="s">
        <v>86</v>
      </c>
    </row>
    <row r="153" s="13" customFormat="1">
      <c r="A153" s="13"/>
      <c r="B153" s="232"/>
      <c r="C153" s="233"/>
      <c r="D153" s="234" t="s">
        <v>162</v>
      </c>
      <c r="E153" s="235" t="s">
        <v>1</v>
      </c>
      <c r="F153" s="236" t="s">
        <v>515</v>
      </c>
      <c r="G153" s="233"/>
      <c r="H153" s="237">
        <v>52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86</v>
      </c>
      <c r="AV153" s="13" t="s">
        <v>86</v>
      </c>
      <c r="AW153" s="13" t="s">
        <v>32</v>
      </c>
      <c r="AX153" s="13" t="s">
        <v>84</v>
      </c>
      <c r="AY153" s="243" t="s">
        <v>133</v>
      </c>
    </row>
    <row r="154" s="13" customFormat="1">
      <c r="A154" s="13"/>
      <c r="B154" s="232"/>
      <c r="C154" s="233"/>
      <c r="D154" s="234" t="s">
        <v>162</v>
      </c>
      <c r="E154" s="233"/>
      <c r="F154" s="236" t="s">
        <v>789</v>
      </c>
      <c r="G154" s="233"/>
      <c r="H154" s="237">
        <v>53.039999999999999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162</v>
      </c>
      <c r="AU154" s="243" t="s">
        <v>86</v>
      </c>
      <c r="AV154" s="13" t="s">
        <v>86</v>
      </c>
      <c r="AW154" s="13" t="s">
        <v>4</v>
      </c>
      <c r="AX154" s="13" t="s">
        <v>84</v>
      </c>
      <c r="AY154" s="243" t="s">
        <v>133</v>
      </c>
    </row>
    <row r="155" s="12" customFormat="1" ht="22.8" customHeight="1">
      <c r="A155" s="12"/>
      <c r="B155" s="203"/>
      <c r="C155" s="204"/>
      <c r="D155" s="205" t="s">
        <v>75</v>
      </c>
      <c r="E155" s="217" t="s">
        <v>691</v>
      </c>
      <c r="F155" s="217" t="s">
        <v>692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SUM(P156:P165)</f>
        <v>0</v>
      </c>
      <c r="Q155" s="211"/>
      <c r="R155" s="212">
        <f>SUM(R156:R165)</f>
        <v>0</v>
      </c>
      <c r="S155" s="211"/>
      <c r="T155" s="213">
        <f>SUM(T156:T165)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84</v>
      </c>
      <c r="AT155" s="215" t="s">
        <v>75</v>
      </c>
      <c r="AU155" s="215" t="s">
        <v>84</v>
      </c>
      <c r="AY155" s="214" t="s">
        <v>133</v>
      </c>
      <c r="BK155" s="216">
        <f>SUM(BK156:BK165)</f>
        <v>0</v>
      </c>
    </row>
    <row r="156" s="2" customFormat="1" ht="21.75" customHeight="1">
      <c r="A156" s="39"/>
      <c r="B156" s="40"/>
      <c r="C156" s="219" t="s">
        <v>8</v>
      </c>
      <c r="D156" s="219" t="s">
        <v>139</v>
      </c>
      <c r="E156" s="220" t="s">
        <v>694</v>
      </c>
      <c r="F156" s="221" t="s">
        <v>695</v>
      </c>
      <c r="G156" s="222" t="s">
        <v>337</v>
      </c>
      <c r="H156" s="223">
        <v>15.08</v>
      </c>
      <c r="I156" s="224"/>
      <c r="J156" s="225">
        <f>ROUND(I156*H156,2)</f>
        <v>0</v>
      </c>
      <c r="K156" s="221" t="s">
        <v>178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152</v>
      </c>
      <c r="AT156" s="230" t="s">
        <v>139</v>
      </c>
      <c r="AU156" s="230" t="s">
        <v>86</v>
      </c>
      <c r="AY156" s="18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152</v>
      </c>
      <c r="BM156" s="230" t="s">
        <v>696</v>
      </c>
    </row>
    <row r="157" s="13" customFormat="1">
      <c r="A157" s="13"/>
      <c r="B157" s="232"/>
      <c r="C157" s="233"/>
      <c r="D157" s="234" t="s">
        <v>162</v>
      </c>
      <c r="E157" s="235" t="s">
        <v>1</v>
      </c>
      <c r="F157" s="236" t="s">
        <v>790</v>
      </c>
      <c r="G157" s="233"/>
      <c r="H157" s="237">
        <v>15.08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133</v>
      </c>
    </row>
    <row r="158" s="15" customFormat="1">
      <c r="A158" s="15"/>
      <c r="B158" s="259"/>
      <c r="C158" s="260"/>
      <c r="D158" s="234" t="s">
        <v>162</v>
      </c>
      <c r="E158" s="261" t="s">
        <v>1</v>
      </c>
      <c r="F158" s="262" t="s">
        <v>212</v>
      </c>
      <c r="G158" s="260"/>
      <c r="H158" s="263">
        <v>15.08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162</v>
      </c>
      <c r="AU158" s="269" t="s">
        <v>86</v>
      </c>
      <c r="AV158" s="15" t="s">
        <v>152</v>
      </c>
      <c r="AW158" s="15" t="s">
        <v>32</v>
      </c>
      <c r="AX158" s="15" t="s">
        <v>84</v>
      </c>
      <c r="AY158" s="269" t="s">
        <v>133</v>
      </c>
    </row>
    <row r="159" s="2" customFormat="1" ht="24.15" customHeight="1">
      <c r="A159" s="39"/>
      <c r="B159" s="40"/>
      <c r="C159" s="219" t="s">
        <v>278</v>
      </c>
      <c r="D159" s="219" t="s">
        <v>139</v>
      </c>
      <c r="E159" s="220" t="s">
        <v>700</v>
      </c>
      <c r="F159" s="221" t="s">
        <v>701</v>
      </c>
      <c r="G159" s="222" t="s">
        <v>337</v>
      </c>
      <c r="H159" s="223">
        <v>211.12000000000001</v>
      </c>
      <c r="I159" s="224"/>
      <c r="J159" s="225">
        <f>ROUND(I159*H159,2)</f>
        <v>0</v>
      </c>
      <c r="K159" s="221" t="s">
        <v>178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152</v>
      </c>
      <c r="AT159" s="230" t="s">
        <v>139</v>
      </c>
      <c r="AU159" s="230" t="s">
        <v>86</v>
      </c>
      <c r="AY159" s="18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152</v>
      </c>
      <c r="BM159" s="230" t="s">
        <v>702</v>
      </c>
    </row>
    <row r="160" s="13" customFormat="1">
      <c r="A160" s="13"/>
      <c r="B160" s="232"/>
      <c r="C160" s="233"/>
      <c r="D160" s="234" t="s">
        <v>162</v>
      </c>
      <c r="E160" s="235" t="s">
        <v>1</v>
      </c>
      <c r="F160" s="236" t="s">
        <v>791</v>
      </c>
      <c r="G160" s="233"/>
      <c r="H160" s="237">
        <v>211.12000000000001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133</v>
      </c>
    </row>
    <row r="161" s="2" customFormat="1" ht="24.15" customHeight="1">
      <c r="A161" s="39"/>
      <c r="B161" s="40"/>
      <c r="C161" s="219" t="s">
        <v>283</v>
      </c>
      <c r="D161" s="219" t="s">
        <v>139</v>
      </c>
      <c r="E161" s="220" t="s">
        <v>740</v>
      </c>
      <c r="F161" s="221" t="s">
        <v>336</v>
      </c>
      <c r="G161" s="222" t="s">
        <v>337</v>
      </c>
      <c r="H161" s="223">
        <v>4.524</v>
      </c>
      <c r="I161" s="224"/>
      <c r="J161" s="225">
        <f>ROUND(I161*H161,2)</f>
        <v>0</v>
      </c>
      <c r="K161" s="221" t="s">
        <v>178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139</v>
      </c>
      <c r="AU161" s="230" t="s">
        <v>86</v>
      </c>
      <c r="AY161" s="18" t="s">
        <v>133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152</v>
      </c>
      <c r="BM161" s="230" t="s">
        <v>741</v>
      </c>
    </row>
    <row r="162" s="13" customFormat="1">
      <c r="A162" s="13"/>
      <c r="B162" s="232"/>
      <c r="C162" s="233"/>
      <c r="D162" s="234" t="s">
        <v>162</v>
      </c>
      <c r="E162" s="235" t="s">
        <v>1</v>
      </c>
      <c r="F162" s="236" t="s">
        <v>792</v>
      </c>
      <c r="G162" s="233"/>
      <c r="H162" s="237">
        <v>4.524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86</v>
      </c>
      <c r="AV162" s="13" t="s">
        <v>86</v>
      </c>
      <c r="AW162" s="13" t="s">
        <v>32</v>
      </c>
      <c r="AX162" s="13" t="s">
        <v>76</v>
      </c>
      <c r="AY162" s="243" t="s">
        <v>133</v>
      </c>
    </row>
    <row r="163" s="15" customFormat="1">
      <c r="A163" s="15"/>
      <c r="B163" s="259"/>
      <c r="C163" s="260"/>
      <c r="D163" s="234" t="s">
        <v>162</v>
      </c>
      <c r="E163" s="261" t="s">
        <v>1</v>
      </c>
      <c r="F163" s="262" t="s">
        <v>212</v>
      </c>
      <c r="G163" s="260"/>
      <c r="H163" s="263">
        <v>4.524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162</v>
      </c>
      <c r="AU163" s="269" t="s">
        <v>86</v>
      </c>
      <c r="AV163" s="15" t="s">
        <v>152</v>
      </c>
      <c r="AW163" s="15" t="s">
        <v>32</v>
      </c>
      <c r="AX163" s="15" t="s">
        <v>84</v>
      </c>
      <c r="AY163" s="269" t="s">
        <v>133</v>
      </c>
    </row>
    <row r="164" s="2" customFormat="1" ht="44.25" customHeight="1">
      <c r="A164" s="39"/>
      <c r="B164" s="40"/>
      <c r="C164" s="219" t="s">
        <v>288</v>
      </c>
      <c r="D164" s="219" t="s">
        <v>139</v>
      </c>
      <c r="E164" s="220" t="s">
        <v>751</v>
      </c>
      <c r="F164" s="221" t="s">
        <v>752</v>
      </c>
      <c r="G164" s="222" t="s">
        <v>337</v>
      </c>
      <c r="H164" s="223">
        <v>10.555999999999999</v>
      </c>
      <c r="I164" s="224"/>
      <c r="J164" s="225">
        <f>ROUND(I164*H164,2)</f>
        <v>0</v>
      </c>
      <c r="K164" s="221" t="s">
        <v>178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152</v>
      </c>
      <c r="AT164" s="230" t="s">
        <v>139</v>
      </c>
      <c r="AU164" s="230" t="s">
        <v>86</v>
      </c>
      <c r="AY164" s="18" t="s">
        <v>133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152</v>
      </c>
      <c r="BM164" s="230" t="s">
        <v>793</v>
      </c>
    </row>
    <row r="165" s="13" customFormat="1">
      <c r="A165" s="13"/>
      <c r="B165" s="232"/>
      <c r="C165" s="233"/>
      <c r="D165" s="234" t="s">
        <v>162</v>
      </c>
      <c r="E165" s="235" t="s">
        <v>1</v>
      </c>
      <c r="F165" s="236" t="s">
        <v>794</v>
      </c>
      <c r="G165" s="233"/>
      <c r="H165" s="237">
        <v>10.555999999999999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86</v>
      </c>
      <c r="AV165" s="13" t="s">
        <v>86</v>
      </c>
      <c r="AW165" s="13" t="s">
        <v>32</v>
      </c>
      <c r="AX165" s="13" t="s">
        <v>84</v>
      </c>
      <c r="AY165" s="243" t="s">
        <v>133</v>
      </c>
    </row>
    <row r="166" s="12" customFormat="1" ht="22.8" customHeight="1">
      <c r="A166" s="12"/>
      <c r="B166" s="203"/>
      <c r="C166" s="204"/>
      <c r="D166" s="205" t="s">
        <v>75</v>
      </c>
      <c r="E166" s="217" t="s">
        <v>762</v>
      </c>
      <c r="F166" s="217" t="s">
        <v>763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P167</f>
        <v>0</v>
      </c>
      <c r="Q166" s="211"/>
      <c r="R166" s="212">
        <f>R167</f>
        <v>0</v>
      </c>
      <c r="S166" s="211"/>
      <c r="T166" s="213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84</v>
      </c>
      <c r="AT166" s="215" t="s">
        <v>75</v>
      </c>
      <c r="AU166" s="215" t="s">
        <v>84</v>
      </c>
      <c r="AY166" s="214" t="s">
        <v>133</v>
      </c>
      <c r="BK166" s="216">
        <f>BK167</f>
        <v>0</v>
      </c>
    </row>
    <row r="167" s="2" customFormat="1" ht="33" customHeight="1">
      <c r="A167" s="39"/>
      <c r="B167" s="40"/>
      <c r="C167" s="219" t="s">
        <v>298</v>
      </c>
      <c r="D167" s="219" t="s">
        <v>139</v>
      </c>
      <c r="E167" s="220" t="s">
        <v>765</v>
      </c>
      <c r="F167" s="221" t="s">
        <v>766</v>
      </c>
      <c r="G167" s="222" t="s">
        <v>337</v>
      </c>
      <c r="H167" s="223">
        <v>14.047000000000001</v>
      </c>
      <c r="I167" s="224"/>
      <c r="J167" s="225">
        <f>ROUND(I167*H167,2)</f>
        <v>0</v>
      </c>
      <c r="K167" s="221" t="s">
        <v>178</v>
      </c>
      <c r="L167" s="45"/>
      <c r="M167" s="244" t="s">
        <v>1</v>
      </c>
      <c r="N167" s="245" t="s">
        <v>41</v>
      </c>
      <c r="O167" s="246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139</v>
      </c>
      <c r="AU167" s="230" t="s">
        <v>86</v>
      </c>
      <c r="AY167" s="18" t="s">
        <v>133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152</v>
      </c>
      <c r="BM167" s="230" t="s">
        <v>767</v>
      </c>
    </row>
    <row r="168" s="2" customFormat="1" ht="6.96" customHeight="1">
      <c r="A168" s="39"/>
      <c r="B168" s="67"/>
      <c r="C168" s="68"/>
      <c r="D168" s="68"/>
      <c r="E168" s="68"/>
      <c r="F168" s="68"/>
      <c r="G168" s="68"/>
      <c r="H168" s="68"/>
      <c r="I168" s="68"/>
      <c r="J168" s="68"/>
      <c r="K168" s="68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BMoxDxmHy/X4oJ9JKahrsKW9GFi5jEWkiJmsqXXg4+9Iza9sbdOnXaznB6yj3+i9H4GEZNmL7nZ/pCxDjTgJtQ==" hashValue="esbk2qDmwhw/Cowfc8fobluBSzn33MGS35Em+Jp4sHABJKDoK2izm4fYnZdr0MYo/qQUX8sbYrjcmct4H9ecAA==" algorithmName="SHA-512" password="CC35"/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ROUND((SUM(BE122:BE215)),  2)</f>
        <v>0</v>
      </c>
      <c r="G33" s="39"/>
      <c r="H33" s="39"/>
      <c r="I33" s="156">
        <v>0.20999999999999999</v>
      </c>
      <c r="J33" s="155">
        <f>ROUND(((SUM(BE122:BE215))*I33),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ROUND((SUM(BF122:BF215)),  2)</f>
        <v>0</v>
      </c>
      <c r="G34" s="39"/>
      <c r="H34" s="39"/>
      <c r="I34" s="156">
        <v>0.12</v>
      </c>
      <c r="J34" s="155">
        <f>ROUND(((SUM(BF122:BF215))*I34),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ROUND((SUM(BG122:BG215)),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ROUND((SUM(BH122:BH215)),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ROUND((SUM(BI122:BI215)),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SO 101.3 - Komunikace 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VDI Projekt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187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190</v>
      </c>
      <c r="E99" s="189"/>
      <c r="F99" s="189"/>
      <c r="G99" s="189"/>
      <c r="H99" s="189"/>
      <c r="I99" s="189"/>
      <c r="J99" s="190">
        <f>J149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J174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J191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J214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Rekonstrukce ul Foersterova v Přelouči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SO 101.3 - Komunikace  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Přelouč</v>
      </c>
      <c r="G116" s="41"/>
      <c r="H116" s="41"/>
      <c r="I116" s="33" t="s">
        <v>22</v>
      </c>
      <c r="J116" s="80" t="str">
        <f>IF(J12="","",J12)</f>
        <v>8. 8. 2024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Přelouč</v>
      </c>
      <c r="G118" s="41"/>
      <c r="H118" s="41"/>
      <c r="I118" s="33" t="s">
        <v>30</v>
      </c>
      <c r="J118" s="37" t="str">
        <f>E21</f>
        <v>M.I.S.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VDI Projekt s.r.o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119</v>
      </c>
      <c r="D121" s="195" t="s">
        <v>61</v>
      </c>
      <c r="E121" s="195" t="s">
        <v>57</v>
      </c>
      <c r="F121" s="195" t="s">
        <v>58</v>
      </c>
      <c r="G121" s="195" t="s">
        <v>120</v>
      </c>
      <c r="H121" s="195" t="s">
        <v>121</v>
      </c>
      <c r="I121" s="195" t="s">
        <v>122</v>
      </c>
      <c r="J121" s="195" t="s">
        <v>110</v>
      </c>
      <c r="K121" s="196" t="s">
        <v>123</v>
      </c>
      <c r="L121" s="197"/>
      <c r="M121" s="101" t="s">
        <v>1</v>
      </c>
      <c r="N121" s="102" t="s">
        <v>40</v>
      </c>
      <c r="O121" s="102" t="s">
        <v>124</v>
      </c>
      <c r="P121" s="102" t="s">
        <v>125</v>
      </c>
      <c r="Q121" s="102" t="s">
        <v>126</v>
      </c>
      <c r="R121" s="102" t="s">
        <v>127</v>
      </c>
      <c r="S121" s="102" t="s">
        <v>128</v>
      </c>
      <c r="T121" s="103" t="s">
        <v>129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397.63371616000001</v>
      </c>
      <c r="S122" s="105"/>
      <c r="T122" s="201">
        <f>T123</f>
        <v>638.61000000000001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112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131</v>
      </c>
      <c r="F123" s="206" t="s">
        <v>132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P124+P149+P174+P191+P214</f>
        <v>0</v>
      </c>
      <c r="Q123" s="211"/>
      <c r="R123" s="212">
        <f>R124+R149+R174+R191+R214</f>
        <v>397.63371616000001</v>
      </c>
      <c r="S123" s="211"/>
      <c r="T123" s="213">
        <f>T124+T149+T174+T191+T214</f>
        <v>638.61000000000001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133</v>
      </c>
      <c r="BK123" s="216">
        <f>BK124+BK149+BK174+BK191+BK214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84</v>
      </c>
      <c r="F124" s="217" t="s">
        <v>197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SUM(P125:P148)</f>
        <v>0</v>
      </c>
      <c r="Q124" s="211"/>
      <c r="R124" s="212">
        <f>SUM(R125:R148)</f>
        <v>0.016620000000000003</v>
      </c>
      <c r="S124" s="211"/>
      <c r="T124" s="213">
        <f>SUM(T125:T148)</f>
        <v>638.61000000000001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133</v>
      </c>
      <c r="BK124" s="216">
        <f>SUM(BK125:BK148)</f>
        <v>0</v>
      </c>
    </row>
    <row r="125" s="2" customFormat="1" ht="24.15" customHeight="1">
      <c r="A125" s="39"/>
      <c r="B125" s="40"/>
      <c r="C125" s="219" t="s">
        <v>84</v>
      </c>
      <c r="D125" s="219" t="s">
        <v>139</v>
      </c>
      <c r="E125" s="220" t="s">
        <v>228</v>
      </c>
      <c r="F125" s="221" t="s">
        <v>229</v>
      </c>
      <c r="G125" s="222" t="s">
        <v>200</v>
      </c>
      <c r="H125" s="223">
        <v>678</v>
      </c>
      <c r="I125" s="224"/>
      <c r="J125" s="225">
        <f>ROUND(I125*H125,2)</f>
        <v>0</v>
      </c>
      <c r="K125" s="221" t="s">
        <v>178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0.44</v>
      </c>
      <c r="T125" s="229">
        <f>S125*H125</f>
        <v>298.31999999999999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152</v>
      </c>
      <c r="AT125" s="230" t="s">
        <v>139</v>
      </c>
      <c r="AU125" s="230" t="s">
        <v>86</v>
      </c>
      <c r="AY125" s="18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152</v>
      </c>
      <c r="BM125" s="230" t="s">
        <v>230</v>
      </c>
    </row>
    <row r="126" s="13" customFormat="1">
      <c r="A126" s="13"/>
      <c r="B126" s="232"/>
      <c r="C126" s="233"/>
      <c r="D126" s="234" t="s">
        <v>162</v>
      </c>
      <c r="E126" s="235" t="s">
        <v>1</v>
      </c>
      <c r="F126" s="236" t="s">
        <v>796</v>
      </c>
      <c r="G126" s="233"/>
      <c r="H126" s="237">
        <v>678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162</v>
      </c>
      <c r="AU126" s="243" t="s">
        <v>86</v>
      </c>
      <c r="AV126" s="13" t="s">
        <v>86</v>
      </c>
      <c r="AW126" s="13" t="s">
        <v>32</v>
      </c>
      <c r="AX126" s="13" t="s">
        <v>84</v>
      </c>
      <c r="AY126" s="243" t="s">
        <v>133</v>
      </c>
    </row>
    <row r="127" s="2" customFormat="1" ht="24.15" customHeight="1">
      <c r="A127" s="39"/>
      <c r="B127" s="40"/>
      <c r="C127" s="219" t="s">
        <v>86</v>
      </c>
      <c r="D127" s="219" t="s">
        <v>139</v>
      </c>
      <c r="E127" s="220" t="s">
        <v>234</v>
      </c>
      <c r="F127" s="221" t="s">
        <v>235</v>
      </c>
      <c r="G127" s="222" t="s">
        <v>200</v>
      </c>
      <c r="H127" s="223">
        <v>678</v>
      </c>
      <c r="I127" s="224"/>
      <c r="J127" s="225">
        <f>ROUND(I127*H127,2)</f>
        <v>0</v>
      </c>
      <c r="K127" s="221" t="s">
        <v>178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0.22</v>
      </c>
      <c r="T127" s="229">
        <f>S127*H127</f>
        <v>149.16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152</v>
      </c>
      <c r="AT127" s="230" t="s">
        <v>139</v>
      </c>
      <c r="AU127" s="230" t="s">
        <v>86</v>
      </c>
      <c r="AY127" s="18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152</v>
      </c>
      <c r="BM127" s="230" t="s">
        <v>236</v>
      </c>
    </row>
    <row r="128" s="13" customFormat="1">
      <c r="A128" s="13"/>
      <c r="B128" s="232"/>
      <c r="C128" s="233"/>
      <c r="D128" s="234" t="s">
        <v>162</v>
      </c>
      <c r="E128" s="235" t="s">
        <v>1</v>
      </c>
      <c r="F128" s="236" t="s">
        <v>797</v>
      </c>
      <c r="G128" s="233"/>
      <c r="H128" s="237">
        <v>678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162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133</v>
      </c>
    </row>
    <row r="129" s="2" customFormat="1" ht="33" customHeight="1">
      <c r="A129" s="39"/>
      <c r="B129" s="40"/>
      <c r="C129" s="219" t="s">
        <v>148</v>
      </c>
      <c r="D129" s="219" t="s">
        <v>139</v>
      </c>
      <c r="E129" s="220" t="s">
        <v>266</v>
      </c>
      <c r="F129" s="221" t="s">
        <v>267</v>
      </c>
      <c r="G129" s="222" t="s">
        <v>268</v>
      </c>
      <c r="H129" s="223">
        <v>325.38799999999998</v>
      </c>
      <c r="I129" s="224"/>
      <c r="J129" s="225">
        <f>ROUND(I129*H129,2)</f>
        <v>0</v>
      </c>
      <c r="K129" s="221" t="s">
        <v>178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139</v>
      </c>
      <c r="AU129" s="230" t="s">
        <v>86</v>
      </c>
      <c r="AY129" s="18" t="s">
        <v>133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152</v>
      </c>
      <c r="BM129" s="230" t="s">
        <v>798</v>
      </c>
    </row>
    <row r="130" s="14" customFormat="1">
      <c r="A130" s="14"/>
      <c r="B130" s="249"/>
      <c r="C130" s="250"/>
      <c r="D130" s="234" t="s">
        <v>162</v>
      </c>
      <c r="E130" s="251" t="s">
        <v>1</v>
      </c>
      <c r="F130" s="252" t="s">
        <v>270</v>
      </c>
      <c r="G130" s="250"/>
      <c r="H130" s="251" t="s">
        <v>1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162</v>
      </c>
      <c r="AU130" s="258" t="s">
        <v>86</v>
      </c>
      <c r="AV130" s="14" t="s">
        <v>84</v>
      </c>
      <c r="AW130" s="14" t="s">
        <v>32</v>
      </c>
      <c r="AX130" s="14" t="s">
        <v>76</v>
      </c>
      <c r="AY130" s="258" t="s">
        <v>133</v>
      </c>
    </row>
    <row r="131" s="14" customFormat="1">
      <c r="A131" s="14"/>
      <c r="B131" s="249"/>
      <c r="C131" s="250"/>
      <c r="D131" s="234" t="s">
        <v>162</v>
      </c>
      <c r="E131" s="251" t="s">
        <v>1</v>
      </c>
      <c r="F131" s="252" t="s">
        <v>271</v>
      </c>
      <c r="G131" s="250"/>
      <c r="H131" s="251" t="s">
        <v>1</v>
      </c>
      <c r="I131" s="253"/>
      <c r="J131" s="250"/>
      <c r="K131" s="250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162</v>
      </c>
      <c r="AU131" s="258" t="s">
        <v>86</v>
      </c>
      <c r="AV131" s="14" t="s">
        <v>84</v>
      </c>
      <c r="AW131" s="14" t="s">
        <v>32</v>
      </c>
      <c r="AX131" s="14" t="s">
        <v>76</v>
      </c>
      <c r="AY131" s="258" t="s">
        <v>133</v>
      </c>
    </row>
    <row r="132" s="13" customFormat="1">
      <c r="A132" s="13"/>
      <c r="B132" s="232"/>
      <c r="C132" s="233"/>
      <c r="D132" s="234" t="s">
        <v>162</v>
      </c>
      <c r="E132" s="235" t="s">
        <v>1</v>
      </c>
      <c r="F132" s="236" t="s">
        <v>799</v>
      </c>
      <c r="G132" s="233"/>
      <c r="H132" s="237">
        <v>219.59999999999999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162</v>
      </c>
      <c r="AU132" s="243" t="s">
        <v>86</v>
      </c>
      <c r="AV132" s="13" t="s">
        <v>86</v>
      </c>
      <c r="AW132" s="13" t="s">
        <v>32</v>
      </c>
      <c r="AX132" s="13" t="s">
        <v>76</v>
      </c>
      <c r="AY132" s="243" t="s">
        <v>133</v>
      </c>
    </row>
    <row r="133" s="13" customFormat="1">
      <c r="A133" s="13"/>
      <c r="B133" s="232"/>
      <c r="C133" s="233"/>
      <c r="D133" s="234" t="s">
        <v>162</v>
      </c>
      <c r="E133" s="235" t="s">
        <v>1</v>
      </c>
      <c r="F133" s="236" t="s">
        <v>800</v>
      </c>
      <c r="G133" s="233"/>
      <c r="H133" s="237">
        <v>105.788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86</v>
      </c>
      <c r="AV133" s="13" t="s">
        <v>86</v>
      </c>
      <c r="AW133" s="13" t="s">
        <v>32</v>
      </c>
      <c r="AX133" s="13" t="s">
        <v>76</v>
      </c>
      <c r="AY133" s="243" t="s">
        <v>133</v>
      </c>
    </row>
    <row r="134" s="15" customFormat="1">
      <c r="A134" s="15"/>
      <c r="B134" s="259"/>
      <c r="C134" s="260"/>
      <c r="D134" s="234" t="s">
        <v>162</v>
      </c>
      <c r="E134" s="261" t="s">
        <v>1</v>
      </c>
      <c r="F134" s="262" t="s">
        <v>212</v>
      </c>
      <c r="G134" s="260"/>
      <c r="H134" s="263">
        <v>325.38799999999998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162</v>
      </c>
      <c r="AU134" s="269" t="s">
        <v>86</v>
      </c>
      <c r="AV134" s="15" t="s">
        <v>152</v>
      </c>
      <c r="AW134" s="15" t="s">
        <v>32</v>
      </c>
      <c r="AX134" s="15" t="s">
        <v>84</v>
      </c>
      <c r="AY134" s="269" t="s">
        <v>133</v>
      </c>
    </row>
    <row r="135" s="2" customFormat="1" ht="37.8" customHeight="1">
      <c r="A135" s="39"/>
      <c r="B135" s="40"/>
      <c r="C135" s="219" t="s">
        <v>152</v>
      </c>
      <c r="D135" s="219" t="s">
        <v>139</v>
      </c>
      <c r="E135" s="220" t="s">
        <v>318</v>
      </c>
      <c r="F135" s="221" t="s">
        <v>319</v>
      </c>
      <c r="G135" s="222" t="s">
        <v>268</v>
      </c>
      <c r="H135" s="223">
        <v>325.38799999999998</v>
      </c>
      <c r="I135" s="224"/>
      <c r="J135" s="225">
        <f>ROUND(I135*H135,2)</f>
        <v>0</v>
      </c>
      <c r="K135" s="221" t="s">
        <v>178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152</v>
      </c>
      <c r="AT135" s="230" t="s">
        <v>139</v>
      </c>
      <c r="AU135" s="230" t="s">
        <v>86</v>
      </c>
      <c r="AY135" s="18" t="s">
        <v>133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152</v>
      </c>
      <c r="BM135" s="230" t="s">
        <v>801</v>
      </c>
    </row>
    <row r="136" s="13" customFormat="1">
      <c r="A136" s="13"/>
      <c r="B136" s="232"/>
      <c r="C136" s="233"/>
      <c r="D136" s="234" t="s">
        <v>162</v>
      </c>
      <c r="E136" s="235" t="s">
        <v>1</v>
      </c>
      <c r="F136" s="236" t="s">
        <v>802</v>
      </c>
      <c r="G136" s="233"/>
      <c r="H136" s="237">
        <v>325.38799999999998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86</v>
      </c>
      <c r="AV136" s="13" t="s">
        <v>86</v>
      </c>
      <c r="AW136" s="13" t="s">
        <v>32</v>
      </c>
      <c r="AX136" s="13" t="s">
        <v>84</v>
      </c>
      <c r="AY136" s="243" t="s">
        <v>133</v>
      </c>
    </row>
    <row r="137" s="2" customFormat="1" ht="37.8" customHeight="1">
      <c r="A137" s="39"/>
      <c r="B137" s="40"/>
      <c r="C137" s="219" t="s">
        <v>136</v>
      </c>
      <c r="D137" s="219" t="s">
        <v>139</v>
      </c>
      <c r="E137" s="220" t="s">
        <v>330</v>
      </c>
      <c r="F137" s="221" t="s">
        <v>331</v>
      </c>
      <c r="G137" s="222" t="s">
        <v>268</v>
      </c>
      <c r="H137" s="223">
        <v>1626.9400000000001</v>
      </c>
      <c r="I137" s="224"/>
      <c r="J137" s="225">
        <f>ROUND(I137*H137,2)</f>
        <v>0</v>
      </c>
      <c r="K137" s="221" t="s">
        <v>178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139</v>
      </c>
      <c r="AU137" s="230" t="s">
        <v>86</v>
      </c>
      <c r="AY137" s="18" t="s">
        <v>133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152</v>
      </c>
      <c r="BM137" s="230" t="s">
        <v>803</v>
      </c>
    </row>
    <row r="138" s="13" customFormat="1">
      <c r="A138" s="13"/>
      <c r="B138" s="232"/>
      <c r="C138" s="233"/>
      <c r="D138" s="234" t="s">
        <v>162</v>
      </c>
      <c r="E138" s="235" t="s">
        <v>1</v>
      </c>
      <c r="F138" s="236" t="s">
        <v>804</v>
      </c>
      <c r="G138" s="233"/>
      <c r="H138" s="237">
        <v>1626.9400000000001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162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133</v>
      </c>
    </row>
    <row r="139" s="2" customFormat="1" ht="33" customHeight="1">
      <c r="A139" s="39"/>
      <c r="B139" s="40"/>
      <c r="C139" s="219" t="s">
        <v>164</v>
      </c>
      <c r="D139" s="219" t="s">
        <v>139</v>
      </c>
      <c r="E139" s="220" t="s">
        <v>341</v>
      </c>
      <c r="F139" s="221" t="s">
        <v>342</v>
      </c>
      <c r="G139" s="222" t="s">
        <v>337</v>
      </c>
      <c r="H139" s="223">
        <v>455.54300000000001</v>
      </c>
      <c r="I139" s="224"/>
      <c r="J139" s="225">
        <f>ROUND(I139*H139,2)</f>
        <v>0</v>
      </c>
      <c r="K139" s="221" t="s">
        <v>178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152</v>
      </c>
      <c r="AT139" s="230" t="s">
        <v>139</v>
      </c>
      <c r="AU139" s="230" t="s">
        <v>86</v>
      </c>
      <c r="AY139" s="18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152</v>
      </c>
      <c r="BM139" s="230" t="s">
        <v>805</v>
      </c>
    </row>
    <row r="140" s="13" customFormat="1">
      <c r="A140" s="13"/>
      <c r="B140" s="232"/>
      <c r="C140" s="233"/>
      <c r="D140" s="234" t="s">
        <v>162</v>
      </c>
      <c r="E140" s="235" t="s">
        <v>1</v>
      </c>
      <c r="F140" s="236" t="s">
        <v>806</v>
      </c>
      <c r="G140" s="233"/>
      <c r="H140" s="237">
        <v>455.54300000000001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133</v>
      </c>
    </row>
    <row r="141" s="2" customFormat="1" ht="16.5" customHeight="1">
      <c r="A141" s="39"/>
      <c r="B141" s="40"/>
      <c r="C141" s="219" t="s">
        <v>171</v>
      </c>
      <c r="D141" s="219" t="s">
        <v>139</v>
      </c>
      <c r="E141" s="220" t="s">
        <v>346</v>
      </c>
      <c r="F141" s="221" t="s">
        <v>347</v>
      </c>
      <c r="G141" s="222" t="s">
        <v>268</v>
      </c>
      <c r="H141" s="223">
        <v>325.38799999999998</v>
      </c>
      <c r="I141" s="224"/>
      <c r="J141" s="225">
        <f>ROUND(I141*H141,2)</f>
        <v>0</v>
      </c>
      <c r="K141" s="221" t="s">
        <v>178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152</v>
      </c>
      <c r="AT141" s="230" t="s">
        <v>139</v>
      </c>
      <c r="AU141" s="230" t="s">
        <v>86</v>
      </c>
      <c r="AY141" s="18" t="s">
        <v>133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152</v>
      </c>
      <c r="BM141" s="230" t="s">
        <v>807</v>
      </c>
    </row>
    <row r="142" s="13" customFormat="1">
      <c r="A142" s="13"/>
      <c r="B142" s="232"/>
      <c r="C142" s="233"/>
      <c r="D142" s="234" t="s">
        <v>162</v>
      </c>
      <c r="E142" s="235" t="s">
        <v>1</v>
      </c>
      <c r="F142" s="236" t="s">
        <v>808</v>
      </c>
      <c r="G142" s="233"/>
      <c r="H142" s="237">
        <v>325.38799999999998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162</v>
      </c>
      <c r="AU142" s="243" t="s">
        <v>86</v>
      </c>
      <c r="AV142" s="13" t="s">
        <v>86</v>
      </c>
      <c r="AW142" s="13" t="s">
        <v>32</v>
      </c>
      <c r="AX142" s="13" t="s">
        <v>84</v>
      </c>
      <c r="AY142" s="243" t="s">
        <v>133</v>
      </c>
    </row>
    <row r="143" s="2" customFormat="1" ht="24.15" customHeight="1">
      <c r="A143" s="39"/>
      <c r="B143" s="40"/>
      <c r="C143" s="219" t="s">
        <v>242</v>
      </c>
      <c r="D143" s="219" t="s">
        <v>139</v>
      </c>
      <c r="E143" s="220" t="s">
        <v>335</v>
      </c>
      <c r="F143" s="221" t="s">
        <v>336</v>
      </c>
      <c r="G143" s="222" t="s">
        <v>337</v>
      </c>
      <c r="H143" s="223">
        <v>195.233</v>
      </c>
      <c r="I143" s="224"/>
      <c r="J143" s="225">
        <f>ROUND(I143*H143,2)</f>
        <v>0</v>
      </c>
      <c r="K143" s="221" t="s">
        <v>178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152</v>
      </c>
      <c r="AT143" s="230" t="s">
        <v>139</v>
      </c>
      <c r="AU143" s="230" t="s">
        <v>86</v>
      </c>
      <c r="AY143" s="18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152</v>
      </c>
      <c r="BM143" s="230" t="s">
        <v>809</v>
      </c>
    </row>
    <row r="144" s="13" customFormat="1">
      <c r="A144" s="13"/>
      <c r="B144" s="232"/>
      <c r="C144" s="233"/>
      <c r="D144" s="234" t="s">
        <v>162</v>
      </c>
      <c r="E144" s="235" t="s">
        <v>1</v>
      </c>
      <c r="F144" s="236" t="s">
        <v>810</v>
      </c>
      <c r="G144" s="233"/>
      <c r="H144" s="237">
        <v>195.233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162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133</v>
      </c>
    </row>
    <row r="145" s="2" customFormat="1" ht="24.15" customHeight="1">
      <c r="A145" s="39"/>
      <c r="B145" s="40"/>
      <c r="C145" s="219" t="s">
        <v>248</v>
      </c>
      <c r="D145" s="219" t="s">
        <v>139</v>
      </c>
      <c r="E145" s="220" t="s">
        <v>372</v>
      </c>
      <c r="F145" s="221" t="s">
        <v>373</v>
      </c>
      <c r="G145" s="222" t="s">
        <v>200</v>
      </c>
      <c r="H145" s="223">
        <v>732</v>
      </c>
      <c r="I145" s="224"/>
      <c r="J145" s="225">
        <f>ROUND(I145*H145,2)</f>
        <v>0</v>
      </c>
      <c r="K145" s="221" t="s">
        <v>178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152</v>
      </c>
      <c r="AT145" s="230" t="s">
        <v>139</v>
      </c>
      <c r="AU145" s="230" t="s">
        <v>86</v>
      </c>
      <c r="AY145" s="18" t="s">
        <v>133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152</v>
      </c>
      <c r="BM145" s="230" t="s">
        <v>811</v>
      </c>
    </row>
    <row r="146" s="13" customFormat="1">
      <c r="A146" s="13"/>
      <c r="B146" s="232"/>
      <c r="C146" s="233"/>
      <c r="D146" s="234" t="s">
        <v>162</v>
      </c>
      <c r="E146" s="235" t="s">
        <v>1</v>
      </c>
      <c r="F146" s="236" t="s">
        <v>812</v>
      </c>
      <c r="G146" s="233"/>
      <c r="H146" s="237">
        <v>732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162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133</v>
      </c>
    </row>
    <row r="147" s="2" customFormat="1" ht="24.15" customHeight="1">
      <c r="A147" s="39"/>
      <c r="B147" s="40"/>
      <c r="C147" s="219" t="s">
        <v>256</v>
      </c>
      <c r="D147" s="219" t="s">
        <v>139</v>
      </c>
      <c r="E147" s="220" t="s">
        <v>238</v>
      </c>
      <c r="F147" s="221" t="s">
        <v>239</v>
      </c>
      <c r="G147" s="222" t="s">
        <v>200</v>
      </c>
      <c r="H147" s="223">
        <v>1662</v>
      </c>
      <c r="I147" s="224"/>
      <c r="J147" s="225">
        <f>ROUND(I147*H147,2)</f>
        <v>0</v>
      </c>
      <c r="K147" s="221" t="s">
        <v>178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1.0000000000000001E-05</v>
      </c>
      <c r="R147" s="228">
        <f>Q147*H147</f>
        <v>0.016620000000000003</v>
      </c>
      <c r="S147" s="228">
        <v>0.11500000000000001</v>
      </c>
      <c r="T147" s="229">
        <f>S147*H147</f>
        <v>191.13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152</v>
      </c>
      <c r="AT147" s="230" t="s">
        <v>139</v>
      </c>
      <c r="AU147" s="230" t="s">
        <v>86</v>
      </c>
      <c r="AY147" s="18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152</v>
      </c>
      <c r="BM147" s="230" t="s">
        <v>240</v>
      </c>
    </row>
    <row r="148" s="13" customFormat="1">
      <c r="A148" s="13"/>
      <c r="B148" s="232"/>
      <c r="C148" s="233"/>
      <c r="D148" s="234" t="s">
        <v>162</v>
      </c>
      <c r="E148" s="235" t="s">
        <v>1</v>
      </c>
      <c r="F148" s="236" t="s">
        <v>813</v>
      </c>
      <c r="G148" s="233"/>
      <c r="H148" s="237">
        <v>1662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133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136</v>
      </c>
      <c r="F149" s="217" t="s">
        <v>436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SUM(P150:P173)</f>
        <v>0</v>
      </c>
      <c r="Q149" s="211"/>
      <c r="R149" s="212">
        <f>SUM(R150:R173)</f>
        <v>140.89240000000001</v>
      </c>
      <c r="S149" s="211"/>
      <c r="T149" s="213">
        <f>SUM(T150:T173)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133</v>
      </c>
      <c r="BK149" s="216">
        <f>SUM(BK150:BK173)</f>
        <v>0</v>
      </c>
    </row>
    <row r="150" s="2" customFormat="1" ht="24.15" customHeight="1">
      <c r="A150" s="39"/>
      <c r="B150" s="40"/>
      <c r="C150" s="219" t="s">
        <v>261</v>
      </c>
      <c r="D150" s="219" t="s">
        <v>139</v>
      </c>
      <c r="E150" s="220" t="s">
        <v>438</v>
      </c>
      <c r="F150" s="221" t="s">
        <v>439</v>
      </c>
      <c r="G150" s="222" t="s">
        <v>200</v>
      </c>
      <c r="H150" s="223">
        <v>1464</v>
      </c>
      <c r="I150" s="224"/>
      <c r="J150" s="225">
        <f>ROUND(I150*H150,2)</f>
        <v>0</v>
      </c>
      <c r="K150" s="221" t="s">
        <v>178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152</v>
      </c>
      <c r="AT150" s="230" t="s">
        <v>139</v>
      </c>
      <c r="AU150" s="230" t="s">
        <v>86</v>
      </c>
      <c r="AY150" s="18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152</v>
      </c>
      <c r="BM150" s="230" t="s">
        <v>440</v>
      </c>
    </row>
    <row r="151" s="2" customFormat="1">
      <c r="A151" s="39"/>
      <c r="B151" s="40"/>
      <c r="C151" s="41"/>
      <c r="D151" s="234" t="s">
        <v>441</v>
      </c>
      <c r="E151" s="41"/>
      <c r="F151" s="291" t="s">
        <v>442</v>
      </c>
      <c r="G151" s="41"/>
      <c r="H151" s="41"/>
      <c r="I151" s="292"/>
      <c r="J151" s="41"/>
      <c r="K151" s="41"/>
      <c r="L151" s="45"/>
      <c r="M151" s="293"/>
      <c r="N151" s="29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441</v>
      </c>
      <c r="AU151" s="18" t="s">
        <v>86</v>
      </c>
    </row>
    <row r="152" s="13" customFormat="1">
      <c r="A152" s="13"/>
      <c r="B152" s="232"/>
      <c r="C152" s="233"/>
      <c r="D152" s="234" t="s">
        <v>162</v>
      </c>
      <c r="E152" s="235" t="s">
        <v>1</v>
      </c>
      <c r="F152" s="236" t="s">
        <v>814</v>
      </c>
      <c r="G152" s="233"/>
      <c r="H152" s="237">
        <v>1464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133</v>
      </c>
    </row>
    <row r="153" s="2" customFormat="1" ht="24.15" customHeight="1">
      <c r="A153" s="39"/>
      <c r="B153" s="40"/>
      <c r="C153" s="219" t="s">
        <v>8</v>
      </c>
      <c r="D153" s="219" t="s">
        <v>139</v>
      </c>
      <c r="E153" s="220" t="s">
        <v>453</v>
      </c>
      <c r="F153" s="221" t="s">
        <v>454</v>
      </c>
      <c r="G153" s="222" t="s">
        <v>200</v>
      </c>
      <c r="H153" s="223">
        <v>732</v>
      </c>
      <c r="I153" s="224"/>
      <c r="J153" s="225">
        <f>ROUND(I153*H153,2)</f>
        <v>0</v>
      </c>
      <c r="K153" s="221" t="s">
        <v>178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139</v>
      </c>
      <c r="AU153" s="230" t="s">
        <v>86</v>
      </c>
      <c r="AY153" s="18" t="s">
        <v>133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152</v>
      </c>
      <c r="BM153" s="230" t="s">
        <v>455</v>
      </c>
    </row>
    <row r="154" s="2" customFormat="1">
      <c r="A154" s="39"/>
      <c r="B154" s="40"/>
      <c r="C154" s="41"/>
      <c r="D154" s="234" t="s">
        <v>441</v>
      </c>
      <c r="E154" s="41"/>
      <c r="F154" s="291" t="s">
        <v>456</v>
      </c>
      <c r="G154" s="41"/>
      <c r="H154" s="41"/>
      <c r="I154" s="292"/>
      <c r="J154" s="41"/>
      <c r="K154" s="41"/>
      <c r="L154" s="45"/>
      <c r="M154" s="293"/>
      <c r="N154" s="29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441</v>
      </c>
      <c r="AU154" s="18" t="s">
        <v>86</v>
      </c>
    </row>
    <row r="155" s="14" customFormat="1">
      <c r="A155" s="14"/>
      <c r="B155" s="249"/>
      <c r="C155" s="250"/>
      <c r="D155" s="234" t="s">
        <v>162</v>
      </c>
      <c r="E155" s="251" t="s">
        <v>1</v>
      </c>
      <c r="F155" s="252" t="s">
        <v>270</v>
      </c>
      <c r="G155" s="250"/>
      <c r="H155" s="251" t="s">
        <v>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162</v>
      </c>
      <c r="AU155" s="258" t="s">
        <v>86</v>
      </c>
      <c r="AV155" s="14" t="s">
        <v>84</v>
      </c>
      <c r="AW155" s="14" t="s">
        <v>32</v>
      </c>
      <c r="AX155" s="14" t="s">
        <v>76</v>
      </c>
      <c r="AY155" s="258" t="s">
        <v>133</v>
      </c>
    </row>
    <row r="156" s="13" customFormat="1">
      <c r="A156" s="13"/>
      <c r="B156" s="232"/>
      <c r="C156" s="233"/>
      <c r="D156" s="234" t="s">
        <v>162</v>
      </c>
      <c r="E156" s="235" t="s">
        <v>1</v>
      </c>
      <c r="F156" s="236" t="s">
        <v>815</v>
      </c>
      <c r="G156" s="233"/>
      <c r="H156" s="237">
        <v>732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162</v>
      </c>
      <c r="AU156" s="243" t="s">
        <v>86</v>
      </c>
      <c r="AV156" s="13" t="s">
        <v>86</v>
      </c>
      <c r="AW156" s="13" t="s">
        <v>32</v>
      </c>
      <c r="AX156" s="13" t="s">
        <v>84</v>
      </c>
      <c r="AY156" s="243" t="s">
        <v>133</v>
      </c>
    </row>
    <row r="157" s="2" customFormat="1" ht="24.15" customHeight="1">
      <c r="A157" s="39"/>
      <c r="B157" s="40"/>
      <c r="C157" s="219" t="s">
        <v>278</v>
      </c>
      <c r="D157" s="219" t="s">
        <v>139</v>
      </c>
      <c r="E157" s="220" t="s">
        <v>816</v>
      </c>
      <c r="F157" s="221" t="s">
        <v>817</v>
      </c>
      <c r="G157" s="222" t="s">
        <v>200</v>
      </c>
      <c r="H157" s="223">
        <v>170</v>
      </c>
      <c r="I157" s="224"/>
      <c r="J157" s="225">
        <f>ROUND(I157*H157,2)</f>
        <v>0</v>
      </c>
      <c r="K157" s="221" t="s">
        <v>178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152</v>
      </c>
      <c r="AT157" s="230" t="s">
        <v>139</v>
      </c>
      <c r="AU157" s="230" t="s">
        <v>86</v>
      </c>
      <c r="AY157" s="18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152</v>
      </c>
      <c r="BM157" s="230" t="s">
        <v>818</v>
      </c>
    </row>
    <row r="158" s="13" customFormat="1">
      <c r="A158" s="13"/>
      <c r="B158" s="232"/>
      <c r="C158" s="233"/>
      <c r="D158" s="234" t="s">
        <v>162</v>
      </c>
      <c r="E158" s="235" t="s">
        <v>1</v>
      </c>
      <c r="F158" s="236" t="s">
        <v>819</v>
      </c>
      <c r="G158" s="233"/>
      <c r="H158" s="237">
        <v>170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86</v>
      </c>
      <c r="AV158" s="13" t="s">
        <v>86</v>
      </c>
      <c r="AW158" s="13" t="s">
        <v>32</v>
      </c>
      <c r="AX158" s="13" t="s">
        <v>84</v>
      </c>
      <c r="AY158" s="243" t="s">
        <v>133</v>
      </c>
    </row>
    <row r="159" s="2" customFormat="1" ht="24.15" customHeight="1">
      <c r="A159" s="39"/>
      <c r="B159" s="40"/>
      <c r="C159" s="219" t="s">
        <v>283</v>
      </c>
      <c r="D159" s="219" t="s">
        <v>139</v>
      </c>
      <c r="E159" s="220" t="s">
        <v>820</v>
      </c>
      <c r="F159" s="221" t="s">
        <v>821</v>
      </c>
      <c r="G159" s="222" t="s">
        <v>200</v>
      </c>
      <c r="H159" s="223">
        <v>902</v>
      </c>
      <c r="I159" s="224"/>
      <c r="J159" s="225">
        <f>ROUND(I159*H159,2)</f>
        <v>0</v>
      </c>
      <c r="K159" s="221" t="s">
        <v>178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0.15620000000000001</v>
      </c>
      <c r="R159" s="228">
        <f>Q159*H159</f>
        <v>140.89240000000001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152</v>
      </c>
      <c r="AT159" s="230" t="s">
        <v>139</v>
      </c>
      <c r="AU159" s="230" t="s">
        <v>86</v>
      </c>
      <c r="AY159" s="18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152</v>
      </c>
      <c r="BM159" s="230" t="s">
        <v>822</v>
      </c>
    </row>
    <row r="160" s="13" customFormat="1">
      <c r="A160" s="13"/>
      <c r="B160" s="232"/>
      <c r="C160" s="233"/>
      <c r="D160" s="234" t="s">
        <v>162</v>
      </c>
      <c r="E160" s="235" t="s">
        <v>1</v>
      </c>
      <c r="F160" s="236" t="s">
        <v>823</v>
      </c>
      <c r="G160" s="233"/>
      <c r="H160" s="237">
        <v>902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133</v>
      </c>
    </row>
    <row r="161" s="2" customFormat="1" ht="16.5" customHeight="1">
      <c r="A161" s="39"/>
      <c r="B161" s="40"/>
      <c r="C161" s="219" t="s">
        <v>288</v>
      </c>
      <c r="D161" s="219" t="s">
        <v>139</v>
      </c>
      <c r="E161" s="220" t="s">
        <v>824</v>
      </c>
      <c r="F161" s="221" t="s">
        <v>825</v>
      </c>
      <c r="G161" s="222" t="s">
        <v>200</v>
      </c>
      <c r="H161" s="223">
        <v>200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139</v>
      </c>
      <c r="AU161" s="230" t="s">
        <v>86</v>
      </c>
      <c r="AY161" s="18" t="s">
        <v>133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152</v>
      </c>
      <c r="BM161" s="230" t="s">
        <v>826</v>
      </c>
    </row>
    <row r="162" s="2" customFormat="1" ht="21.75" customHeight="1">
      <c r="A162" s="39"/>
      <c r="B162" s="40"/>
      <c r="C162" s="219" t="s">
        <v>298</v>
      </c>
      <c r="D162" s="219" t="s">
        <v>139</v>
      </c>
      <c r="E162" s="220" t="s">
        <v>827</v>
      </c>
      <c r="F162" s="221" t="s">
        <v>828</v>
      </c>
      <c r="G162" s="222" t="s">
        <v>200</v>
      </c>
      <c r="H162" s="223">
        <v>2427</v>
      </c>
      <c r="I162" s="224"/>
      <c r="J162" s="225">
        <f>ROUND(I162*H162,2)</f>
        <v>0</v>
      </c>
      <c r="K162" s="221" t="s">
        <v>178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139</v>
      </c>
      <c r="AU162" s="230" t="s">
        <v>86</v>
      </c>
      <c r="AY162" s="18" t="s">
        <v>133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152</v>
      </c>
      <c r="BM162" s="230" t="s">
        <v>829</v>
      </c>
    </row>
    <row r="163" s="13" customFormat="1">
      <c r="A163" s="13"/>
      <c r="B163" s="232"/>
      <c r="C163" s="233"/>
      <c r="D163" s="234" t="s">
        <v>162</v>
      </c>
      <c r="E163" s="235" t="s">
        <v>1</v>
      </c>
      <c r="F163" s="236" t="s">
        <v>830</v>
      </c>
      <c r="G163" s="233"/>
      <c r="H163" s="237">
        <v>1525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162</v>
      </c>
      <c r="AU163" s="243" t="s">
        <v>86</v>
      </c>
      <c r="AV163" s="13" t="s">
        <v>86</v>
      </c>
      <c r="AW163" s="13" t="s">
        <v>32</v>
      </c>
      <c r="AX163" s="13" t="s">
        <v>76</v>
      </c>
      <c r="AY163" s="243" t="s">
        <v>133</v>
      </c>
    </row>
    <row r="164" s="13" customFormat="1">
      <c r="A164" s="13"/>
      <c r="B164" s="232"/>
      <c r="C164" s="233"/>
      <c r="D164" s="234" t="s">
        <v>162</v>
      </c>
      <c r="E164" s="235" t="s">
        <v>1</v>
      </c>
      <c r="F164" s="236" t="s">
        <v>831</v>
      </c>
      <c r="G164" s="233"/>
      <c r="H164" s="237">
        <v>902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86</v>
      </c>
      <c r="AV164" s="13" t="s">
        <v>86</v>
      </c>
      <c r="AW164" s="13" t="s">
        <v>32</v>
      </c>
      <c r="AX164" s="13" t="s">
        <v>76</v>
      </c>
      <c r="AY164" s="243" t="s">
        <v>133</v>
      </c>
    </row>
    <row r="165" s="15" customFormat="1">
      <c r="A165" s="15"/>
      <c r="B165" s="259"/>
      <c r="C165" s="260"/>
      <c r="D165" s="234" t="s">
        <v>162</v>
      </c>
      <c r="E165" s="261" t="s">
        <v>1</v>
      </c>
      <c r="F165" s="262" t="s">
        <v>212</v>
      </c>
      <c r="G165" s="260"/>
      <c r="H165" s="263">
        <v>2427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162</v>
      </c>
      <c r="AU165" s="269" t="s">
        <v>86</v>
      </c>
      <c r="AV165" s="15" t="s">
        <v>152</v>
      </c>
      <c r="AW165" s="15" t="s">
        <v>32</v>
      </c>
      <c r="AX165" s="15" t="s">
        <v>84</v>
      </c>
      <c r="AY165" s="269" t="s">
        <v>133</v>
      </c>
    </row>
    <row r="166" s="2" customFormat="1" ht="33" customHeight="1">
      <c r="A166" s="39"/>
      <c r="B166" s="40"/>
      <c r="C166" s="219" t="s">
        <v>303</v>
      </c>
      <c r="D166" s="219" t="s">
        <v>139</v>
      </c>
      <c r="E166" s="220" t="s">
        <v>832</v>
      </c>
      <c r="F166" s="221" t="s">
        <v>833</v>
      </c>
      <c r="G166" s="222" t="s">
        <v>200</v>
      </c>
      <c r="H166" s="223">
        <v>1525</v>
      </c>
      <c r="I166" s="224"/>
      <c r="J166" s="225">
        <f>ROUND(I166*H166,2)</f>
        <v>0</v>
      </c>
      <c r="K166" s="221" t="s">
        <v>178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152</v>
      </c>
      <c r="AT166" s="230" t="s">
        <v>139</v>
      </c>
      <c r="AU166" s="230" t="s">
        <v>86</v>
      </c>
      <c r="AY166" s="18" t="s">
        <v>133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152</v>
      </c>
      <c r="BM166" s="230" t="s">
        <v>834</v>
      </c>
    </row>
    <row r="167" s="14" customFormat="1">
      <c r="A167" s="14"/>
      <c r="B167" s="249"/>
      <c r="C167" s="250"/>
      <c r="D167" s="234" t="s">
        <v>162</v>
      </c>
      <c r="E167" s="251" t="s">
        <v>1</v>
      </c>
      <c r="F167" s="252" t="s">
        <v>271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162</v>
      </c>
      <c r="AU167" s="258" t="s">
        <v>86</v>
      </c>
      <c r="AV167" s="14" t="s">
        <v>84</v>
      </c>
      <c r="AW167" s="14" t="s">
        <v>32</v>
      </c>
      <c r="AX167" s="14" t="s">
        <v>76</v>
      </c>
      <c r="AY167" s="258" t="s">
        <v>133</v>
      </c>
    </row>
    <row r="168" s="13" customFormat="1">
      <c r="A168" s="13"/>
      <c r="B168" s="232"/>
      <c r="C168" s="233"/>
      <c r="D168" s="234" t="s">
        <v>162</v>
      </c>
      <c r="E168" s="235" t="s">
        <v>1</v>
      </c>
      <c r="F168" s="236" t="s">
        <v>835</v>
      </c>
      <c r="G168" s="233"/>
      <c r="H168" s="237">
        <v>1525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86</v>
      </c>
      <c r="AV168" s="13" t="s">
        <v>86</v>
      </c>
      <c r="AW168" s="13" t="s">
        <v>32</v>
      </c>
      <c r="AX168" s="13" t="s">
        <v>84</v>
      </c>
      <c r="AY168" s="243" t="s">
        <v>133</v>
      </c>
    </row>
    <row r="169" s="2" customFormat="1" ht="24.15" customHeight="1">
      <c r="A169" s="39"/>
      <c r="B169" s="40"/>
      <c r="C169" s="219" t="s">
        <v>308</v>
      </c>
      <c r="D169" s="219" t="s">
        <v>139</v>
      </c>
      <c r="E169" s="220" t="s">
        <v>836</v>
      </c>
      <c r="F169" s="221" t="s">
        <v>837</v>
      </c>
      <c r="G169" s="222" t="s">
        <v>200</v>
      </c>
      <c r="H169" s="223">
        <v>874.79999999999995</v>
      </c>
      <c r="I169" s="224"/>
      <c r="J169" s="225">
        <f>ROUND(I169*H169,2)</f>
        <v>0</v>
      </c>
      <c r="K169" s="221" t="s">
        <v>178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152</v>
      </c>
      <c r="AT169" s="230" t="s">
        <v>139</v>
      </c>
      <c r="AU169" s="230" t="s">
        <v>86</v>
      </c>
      <c r="AY169" s="18" t="s">
        <v>133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152</v>
      </c>
      <c r="BM169" s="230" t="s">
        <v>838</v>
      </c>
    </row>
    <row r="170" s="13" customFormat="1">
      <c r="A170" s="13"/>
      <c r="B170" s="232"/>
      <c r="C170" s="233"/>
      <c r="D170" s="234" t="s">
        <v>162</v>
      </c>
      <c r="E170" s="235" t="s">
        <v>1</v>
      </c>
      <c r="F170" s="236" t="s">
        <v>839</v>
      </c>
      <c r="G170" s="233"/>
      <c r="H170" s="237">
        <v>623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162</v>
      </c>
      <c r="AU170" s="243" t="s">
        <v>86</v>
      </c>
      <c r="AV170" s="13" t="s">
        <v>86</v>
      </c>
      <c r="AW170" s="13" t="s">
        <v>32</v>
      </c>
      <c r="AX170" s="13" t="s">
        <v>76</v>
      </c>
      <c r="AY170" s="243" t="s">
        <v>133</v>
      </c>
    </row>
    <row r="171" s="13" customFormat="1">
      <c r="A171" s="13"/>
      <c r="B171" s="232"/>
      <c r="C171" s="233"/>
      <c r="D171" s="234" t="s">
        <v>162</v>
      </c>
      <c r="E171" s="235" t="s">
        <v>1</v>
      </c>
      <c r="F171" s="236" t="s">
        <v>840</v>
      </c>
      <c r="G171" s="233"/>
      <c r="H171" s="237">
        <v>220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133</v>
      </c>
    </row>
    <row r="172" s="13" customFormat="1">
      <c r="A172" s="13"/>
      <c r="B172" s="232"/>
      <c r="C172" s="233"/>
      <c r="D172" s="234" t="s">
        <v>162</v>
      </c>
      <c r="E172" s="235" t="s">
        <v>1</v>
      </c>
      <c r="F172" s="236" t="s">
        <v>841</v>
      </c>
      <c r="G172" s="233"/>
      <c r="H172" s="237">
        <v>31.800000000000001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86</v>
      </c>
      <c r="AV172" s="13" t="s">
        <v>86</v>
      </c>
      <c r="AW172" s="13" t="s">
        <v>32</v>
      </c>
      <c r="AX172" s="13" t="s">
        <v>76</v>
      </c>
      <c r="AY172" s="243" t="s">
        <v>133</v>
      </c>
    </row>
    <row r="173" s="15" customFormat="1">
      <c r="A173" s="15"/>
      <c r="B173" s="259"/>
      <c r="C173" s="260"/>
      <c r="D173" s="234" t="s">
        <v>162</v>
      </c>
      <c r="E173" s="261" t="s">
        <v>1</v>
      </c>
      <c r="F173" s="262" t="s">
        <v>212</v>
      </c>
      <c r="G173" s="260"/>
      <c r="H173" s="263">
        <v>874.79999999999995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162</v>
      </c>
      <c r="AU173" s="269" t="s">
        <v>86</v>
      </c>
      <c r="AV173" s="15" t="s">
        <v>152</v>
      </c>
      <c r="AW173" s="15" t="s">
        <v>32</v>
      </c>
      <c r="AX173" s="15" t="s">
        <v>84</v>
      </c>
      <c r="AY173" s="269" t="s">
        <v>133</v>
      </c>
    </row>
    <row r="174" s="12" customFormat="1" ht="22.8" customHeight="1">
      <c r="A174" s="12"/>
      <c r="B174" s="203"/>
      <c r="C174" s="204"/>
      <c r="D174" s="205" t="s">
        <v>75</v>
      </c>
      <c r="E174" s="217" t="s">
        <v>248</v>
      </c>
      <c r="F174" s="217" t="s">
        <v>614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SUM(P175:P190)</f>
        <v>0</v>
      </c>
      <c r="Q174" s="211"/>
      <c r="R174" s="212">
        <f>SUM(R175:R190)</f>
        <v>256.72469616000001</v>
      </c>
      <c r="S174" s="211"/>
      <c r="T174" s="213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75</v>
      </c>
      <c r="AU174" s="215" t="s">
        <v>84</v>
      </c>
      <c r="AY174" s="214" t="s">
        <v>133</v>
      </c>
      <c r="BK174" s="216">
        <f>SUM(BK175:BK190)</f>
        <v>0</v>
      </c>
    </row>
    <row r="175" s="2" customFormat="1" ht="33" customHeight="1">
      <c r="A175" s="39"/>
      <c r="B175" s="40"/>
      <c r="C175" s="219" t="s">
        <v>312</v>
      </c>
      <c r="D175" s="219" t="s">
        <v>139</v>
      </c>
      <c r="E175" s="220" t="s">
        <v>842</v>
      </c>
      <c r="F175" s="221" t="s">
        <v>843</v>
      </c>
      <c r="G175" s="222" t="s">
        <v>245</v>
      </c>
      <c r="H175" s="223">
        <v>618</v>
      </c>
      <c r="I175" s="224"/>
      <c r="J175" s="225">
        <f>ROUND(I175*H175,2)</f>
        <v>0</v>
      </c>
      <c r="K175" s="221" t="s">
        <v>178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0.080879999999999994</v>
      </c>
      <c r="R175" s="228">
        <f>Q175*H175</f>
        <v>49.983839999999994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152</v>
      </c>
      <c r="AT175" s="230" t="s">
        <v>139</v>
      </c>
      <c r="AU175" s="230" t="s">
        <v>86</v>
      </c>
      <c r="AY175" s="18" t="s">
        <v>133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152</v>
      </c>
      <c r="BM175" s="230" t="s">
        <v>844</v>
      </c>
    </row>
    <row r="176" s="13" customFormat="1">
      <c r="A176" s="13"/>
      <c r="B176" s="232"/>
      <c r="C176" s="233"/>
      <c r="D176" s="234" t="s">
        <v>162</v>
      </c>
      <c r="E176" s="235" t="s">
        <v>1</v>
      </c>
      <c r="F176" s="236" t="s">
        <v>845</v>
      </c>
      <c r="G176" s="233"/>
      <c r="H176" s="237">
        <v>618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86</v>
      </c>
      <c r="AV176" s="13" t="s">
        <v>86</v>
      </c>
      <c r="AW176" s="13" t="s">
        <v>32</v>
      </c>
      <c r="AX176" s="13" t="s">
        <v>84</v>
      </c>
      <c r="AY176" s="243" t="s">
        <v>133</v>
      </c>
    </row>
    <row r="177" s="2" customFormat="1" ht="16.5" customHeight="1">
      <c r="A177" s="39"/>
      <c r="B177" s="40"/>
      <c r="C177" s="281" t="s">
        <v>317</v>
      </c>
      <c r="D177" s="281" t="s">
        <v>365</v>
      </c>
      <c r="E177" s="282" t="s">
        <v>846</v>
      </c>
      <c r="F177" s="283" t="s">
        <v>847</v>
      </c>
      <c r="G177" s="284" t="s">
        <v>245</v>
      </c>
      <c r="H177" s="285">
        <v>624.17999999999995</v>
      </c>
      <c r="I177" s="286"/>
      <c r="J177" s="287">
        <f>ROUND(I177*H177,2)</f>
        <v>0</v>
      </c>
      <c r="K177" s="283" t="s">
        <v>178</v>
      </c>
      <c r="L177" s="288"/>
      <c r="M177" s="289" t="s">
        <v>1</v>
      </c>
      <c r="N177" s="290" t="s">
        <v>41</v>
      </c>
      <c r="O177" s="92"/>
      <c r="P177" s="228">
        <f>O177*H177</f>
        <v>0</v>
      </c>
      <c r="Q177" s="228">
        <v>0.056000000000000001</v>
      </c>
      <c r="R177" s="228">
        <f>Q177*H177</f>
        <v>34.954079999999998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242</v>
      </c>
      <c r="AT177" s="230" t="s">
        <v>365</v>
      </c>
      <c r="AU177" s="230" t="s">
        <v>86</v>
      </c>
      <c r="AY177" s="18" t="s">
        <v>133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152</v>
      </c>
      <c r="BM177" s="230" t="s">
        <v>848</v>
      </c>
    </row>
    <row r="178" s="13" customFormat="1">
      <c r="A178" s="13"/>
      <c r="B178" s="232"/>
      <c r="C178" s="233"/>
      <c r="D178" s="234" t="s">
        <v>162</v>
      </c>
      <c r="E178" s="233"/>
      <c r="F178" s="236" t="s">
        <v>849</v>
      </c>
      <c r="G178" s="233"/>
      <c r="H178" s="237">
        <v>624.17999999999995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162</v>
      </c>
      <c r="AU178" s="243" t="s">
        <v>86</v>
      </c>
      <c r="AV178" s="13" t="s">
        <v>86</v>
      </c>
      <c r="AW178" s="13" t="s">
        <v>4</v>
      </c>
      <c r="AX178" s="13" t="s">
        <v>84</v>
      </c>
      <c r="AY178" s="243" t="s">
        <v>133</v>
      </c>
    </row>
    <row r="179" s="2" customFormat="1" ht="33" customHeight="1">
      <c r="A179" s="39"/>
      <c r="B179" s="40"/>
      <c r="C179" s="219" t="s">
        <v>7</v>
      </c>
      <c r="D179" s="219" t="s">
        <v>139</v>
      </c>
      <c r="E179" s="220" t="s">
        <v>850</v>
      </c>
      <c r="F179" s="221" t="s">
        <v>851</v>
      </c>
      <c r="G179" s="222" t="s">
        <v>245</v>
      </c>
      <c r="H179" s="223">
        <v>618</v>
      </c>
      <c r="I179" s="224"/>
      <c r="J179" s="225">
        <f>ROUND(I179*H179,2)</f>
        <v>0</v>
      </c>
      <c r="K179" s="221" t="s">
        <v>178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0.15540000000000001</v>
      </c>
      <c r="R179" s="228">
        <f>Q179*H179</f>
        <v>96.037200000000013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152</v>
      </c>
      <c r="AT179" s="230" t="s">
        <v>139</v>
      </c>
      <c r="AU179" s="230" t="s">
        <v>86</v>
      </c>
      <c r="AY179" s="18" t="s">
        <v>133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152</v>
      </c>
      <c r="BM179" s="230" t="s">
        <v>852</v>
      </c>
    </row>
    <row r="180" s="13" customFormat="1">
      <c r="A180" s="13"/>
      <c r="B180" s="232"/>
      <c r="C180" s="233"/>
      <c r="D180" s="234" t="s">
        <v>162</v>
      </c>
      <c r="E180" s="235" t="s">
        <v>1</v>
      </c>
      <c r="F180" s="236" t="s">
        <v>853</v>
      </c>
      <c r="G180" s="233"/>
      <c r="H180" s="237">
        <v>618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133</v>
      </c>
    </row>
    <row r="181" s="2" customFormat="1" ht="16.5" customHeight="1">
      <c r="A181" s="39"/>
      <c r="B181" s="40"/>
      <c r="C181" s="281" t="s">
        <v>329</v>
      </c>
      <c r="D181" s="281" t="s">
        <v>365</v>
      </c>
      <c r="E181" s="282" t="s">
        <v>854</v>
      </c>
      <c r="F181" s="283" t="s">
        <v>855</v>
      </c>
      <c r="G181" s="284" t="s">
        <v>245</v>
      </c>
      <c r="H181" s="285">
        <v>624.17999999999995</v>
      </c>
      <c r="I181" s="286"/>
      <c r="J181" s="287">
        <f>ROUND(I181*H181,2)</f>
        <v>0</v>
      </c>
      <c r="K181" s="283" t="s">
        <v>178</v>
      </c>
      <c r="L181" s="288"/>
      <c r="M181" s="289" t="s">
        <v>1</v>
      </c>
      <c r="N181" s="290" t="s">
        <v>41</v>
      </c>
      <c r="O181" s="92"/>
      <c r="P181" s="228">
        <f>O181*H181</f>
        <v>0</v>
      </c>
      <c r="Q181" s="228">
        <v>0.080000000000000002</v>
      </c>
      <c r="R181" s="228">
        <f>Q181*H181</f>
        <v>49.934399999999997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242</v>
      </c>
      <c r="AT181" s="230" t="s">
        <v>365</v>
      </c>
      <c r="AU181" s="230" t="s">
        <v>86</v>
      </c>
      <c r="AY181" s="18" t="s">
        <v>133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152</v>
      </c>
      <c r="BM181" s="230" t="s">
        <v>856</v>
      </c>
    </row>
    <row r="182" s="13" customFormat="1">
      <c r="A182" s="13"/>
      <c r="B182" s="232"/>
      <c r="C182" s="233"/>
      <c r="D182" s="234" t="s">
        <v>162</v>
      </c>
      <c r="E182" s="233"/>
      <c r="F182" s="236" t="s">
        <v>849</v>
      </c>
      <c r="G182" s="233"/>
      <c r="H182" s="237">
        <v>624.17999999999995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86</v>
      </c>
      <c r="AV182" s="13" t="s">
        <v>86</v>
      </c>
      <c r="AW182" s="13" t="s">
        <v>4</v>
      </c>
      <c r="AX182" s="13" t="s">
        <v>84</v>
      </c>
      <c r="AY182" s="243" t="s">
        <v>133</v>
      </c>
    </row>
    <row r="183" s="2" customFormat="1" ht="24.15" customHeight="1">
      <c r="A183" s="39"/>
      <c r="B183" s="40"/>
      <c r="C183" s="219" t="s">
        <v>334</v>
      </c>
      <c r="D183" s="219" t="s">
        <v>139</v>
      </c>
      <c r="E183" s="220" t="s">
        <v>652</v>
      </c>
      <c r="F183" s="221" t="s">
        <v>653</v>
      </c>
      <c r="G183" s="222" t="s">
        <v>268</v>
      </c>
      <c r="H183" s="223">
        <v>11.124000000000001</v>
      </c>
      <c r="I183" s="224"/>
      <c r="J183" s="225">
        <f>ROUND(I183*H183,2)</f>
        <v>0</v>
      </c>
      <c r="K183" s="221" t="s">
        <v>178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2.2563399999999998</v>
      </c>
      <c r="R183" s="228">
        <f>Q183*H183</f>
        <v>25.09952616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152</v>
      </c>
      <c r="AT183" s="230" t="s">
        <v>139</v>
      </c>
      <c r="AU183" s="230" t="s">
        <v>86</v>
      </c>
      <c r="AY183" s="18" t="s">
        <v>133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152</v>
      </c>
      <c r="BM183" s="230" t="s">
        <v>857</v>
      </c>
    </row>
    <row r="184" s="13" customFormat="1">
      <c r="A184" s="13"/>
      <c r="B184" s="232"/>
      <c r="C184" s="233"/>
      <c r="D184" s="234" t="s">
        <v>162</v>
      </c>
      <c r="E184" s="235" t="s">
        <v>1</v>
      </c>
      <c r="F184" s="236" t="s">
        <v>858</v>
      </c>
      <c r="G184" s="233"/>
      <c r="H184" s="237">
        <v>11.124000000000001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162</v>
      </c>
      <c r="AU184" s="243" t="s">
        <v>86</v>
      </c>
      <c r="AV184" s="13" t="s">
        <v>86</v>
      </c>
      <c r="AW184" s="13" t="s">
        <v>32</v>
      </c>
      <c r="AX184" s="13" t="s">
        <v>76</v>
      </c>
      <c r="AY184" s="243" t="s">
        <v>133</v>
      </c>
    </row>
    <row r="185" s="15" customFormat="1">
      <c r="A185" s="15"/>
      <c r="B185" s="259"/>
      <c r="C185" s="260"/>
      <c r="D185" s="234" t="s">
        <v>162</v>
      </c>
      <c r="E185" s="261" t="s">
        <v>1</v>
      </c>
      <c r="F185" s="262" t="s">
        <v>212</v>
      </c>
      <c r="G185" s="260"/>
      <c r="H185" s="263">
        <v>11.124000000000001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9" t="s">
        <v>162</v>
      </c>
      <c r="AU185" s="269" t="s">
        <v>86</v>
      </c>
      <c r="AV185" s="15" t="s">
        <v>152</v>
      </c>
      <c r="AW185" s="15" t="s">
        <v>32</v>
      </c>
      <c r="AX185" s="15" t="s">
        <v>84</v>
      </c>
      <c r="AY185" s="269" t="s">
        <v>133</v>
      </c>
    </row>
    <row r="186" s="2" customFormat="1" ht="24.15" customHeight="1">
      <c r="A186" s="39"/>
      <c r="B186" s="40"/>
      <c r="C186" s="219" t="s">
        <v>340</v>
      </c>
      <c r="D186" s="219" t="s">
        <v>139</v>
      </c>
      <c r="E186" s="220" t="s">
        <v>657</v>
      </c>
      <c r="F186" s="221" t="s">
        <v>658</v>
      </c>
      <c r="G186" s="222" t="s">
        <v>245</v>
      </c>
      <c r="H186" s="223">
        <v>15</v>
      </c>
      <c r="I186" s="224"/>
      <c r="J186" s="225">
        <f>ROUND(I186*H186,2)</f>
        <v>0</v>
      </c>
      <c r="K186" s="221" t="s">
        <v>178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139</v>
      </c>
      <c r="AU186" s="230" t="s">
        <v>86</v>
      </c>
      <c r="AY186" s="18" t="s">
        <v>133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152</v>
      </c>
      <c r="BM186" s="230" t="s">
        <v>659</v>
      </c>
    </row>
    <row r="187" s="13" customFormat="1">
      <c r="A187" s="13"/>
      <c r="B187" s="232"/>
      <c r="C187" s="233"/>
      <c r="D187" s="234" t="s">
        <v>162</v>
      </c>
      <c r="E187" s="235" t="s">
        <v>1</v>
      </c>
      <c r="F187" s="236" t="s">
        <v>859</v>
      </c>
      <c r="G187" s="233"/>
      <c r="H187" s="237">
        <v>15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162</v>
      </c>
      <c r="AU187" s="243" t="s">
        <v>86</v>
      </c>
      <c r="AV187" s="13" t="s">
        <v>86</v>
      </c>
      <c r="AW187" s="13" t="s">
        <v>32</v>
      </c>
      <c r="AX187" s="13" t="s">
        <v>84</v>
      </c>
      <c r="AY187" s="243" t="s">
        <v>133</v>
      </c>
    </row>
    <row r="188" s="2" customFormat="1" ht="24.15" customHeight="1">
      <c r="A188" s="39"/>
      <c r="B188" s="40"/>
      <c r="C188" s="219" t="s">
        <v>345</v>
      </c>
      <c r="D188" s="219" t="s">
        <v>139</v>
      </c>
      <c r="E188" s="220" t="s">
        <v>662</v>
      </c>
      <c r="F188" s="221" t="s">
        <v>663</v>
      </c>
      <c r="G188" s="222" t="s">
        <v>245</v>
      </c>
      <c r="H188" s="223">
        <v>15</v>
      </c>
      <c r="I188" s="224"/>
      <c r="J188" s="225">
        <f>ROUND(I188*H188,2)</f>
        <v>0</v>
      </c>
      <c r="K188" s="221" t="s">
        <v>178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0.00011</v>
      </c>
      <c r="R188" s="228">
        <f>Q188*H188</f>
        <v>0.00165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152</v>
      </c>
      <c r="AT188" s="230" t="s">
        <v>139</v>
      </c>
      <c r="AU188" s="230" t="s">
        <v>86</v>
      </c>
      <c r="AY188" s="18" t="s">
        <v>133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152</v>
      </c>
      <c r="BM188" s="230" t="s">
        <v>664</v>
      </c>
    </row>
    <row r="189" s="2" customFormat="1" ht="24.15" customHeight="1">
      <c r="A189" s="39"/>
      <c r="B189" s="40"/>
      <c r="C189" s="219" t="s">
        <v>350</v>
      </c>
      <c r="D189" s="219" t="s">
        <v>139</v>
      </c>
      <c r="E189" s="220" t="s">
        <v>860</v>
      </c>
      <c r="F189" s="221" t="s">
        <v>861</v>
      </c>
      <c r="G189" s="222" t="s">
        <v>200</v>
      </c>
      <c r="H189" s="223">
        <v>200</v>
      </c>
      <c r="I189" s="224"/>
      <c r="J189" s="225">
        <f>ROUND(I189*H189,2)</f>
        <v>0</v>
      </c>
      <c r="K189" s="221" t="s">
        <v>178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0.0035699999999999998</v>
      </c>
      <c r="R189" s="228">
        <f>Q189*H189</f>
        <v>0.71399999999999997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152</v>
      </c>
      <c r="AT189" s="230" t="s">
        <v>139</v>
      </c>
      <c r="AU189" s="230" t="s">
        <v>86</v>
      </c>
      <c r="AY189" s="18" t="s">
        <v>133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152</v>
      </c>
      <c r="BM189" s="230" t="s">
        <v>862</v>
      </c>
    </row>
    <row r="190" s="13" customFormat="1">
      <c r="A190" s="13"/>
      <c r="B190" s="232"/>
      <c r="C190" s="233"/>
      <c r="D190" s="234" t="s">
        <v>162</v>
      </c>
      <c r="E190" s="235" t="s">
        <v>1</v>
      </c>
      <c r="F190" s="236" t="s">
        <v>863</v>
      </c>
      <c r="G190" s="233"/>
      <c r="H190" s="237">
        <v>200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162</v>
      </c>
      <c r="AU190" s="243" t="s">
        <v>86</v>
      </c>
      <c r="AV190" s="13" t="s">
        <v>86</v>
      </c>
      <c r="AW190" s="13" t="s">
        <v>32</v>
      </c>
      <c r="AX190" s="13" t="s">
        <v>84</v>
      </c>
      <c r="AY190" s="243" t="s">
        <v>133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691</v>
      </c>
      <c r="F191" s="217" t="s">
        <v>692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SUM(P192:P213)</f>
        <v>0</v>
      </c>
      <c r="Q191" s="211"/>
      <c r="R191" s="212">
        <f>SUM(R192:R213)</f>
        <v>0</v>
      </c>
      <c r="S191" s="211"/>
      <c r="T191" s="213">
        <f>SUM(T192:T213)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84</v>
      </c>
      <c r="AY191" s="214" t="s">
        <v>133</v>
      </c>
      <c r="BK191" s="216">
        <f>SUM(BK192:BK213)</f>
        <v>0</v>
      </c>
    </row>
    <row r="192" s="2" customFormat="1" ht="21.75" customHeight="1">
      <c r="A192" s="39"/>
      <c r="B192" s="40"/>
      <c r="C192" s="219" t="s">
        <v>357</v>
      </c>
      <c r="D192" s="219" t="s">
        <v>139</v>
      </c>
      <c r="E192" s="220" t="s">
        <v>694</v>
      </c>
      <c r="F192" s="221" t="s">
        <v>695</v>
      </c>
      <c r="G192" s="222" t="s">
        <v>337</v>
      </c>
      <c r="H192" s="223">
        <v>489.44999999999999</v>
      </c>
      <c r="I192" s="224"/>
      <c r="J192" s="225">
        <f>ROUND(I192*H192,2)</f>
        <v>0</v>
      </c>
      <c r="K192" s="221" t="s">
        <v>178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152</v>
      </c>
      <c r="AT192" s="230" t="s">
        <v>139</v>
      </c>
      <c r="AU192" s="230" t="s">
        <v>86</v>
      </c>
      <c r="AY192" s="18" t="s">
        <v>133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152</v>
      </c>
      <c r="BM192" s="230" t="s">
        <v>696</v>
      </c>
    </row>
    <row r="193" s="13" customFormat="1">
      <c r="A193" s="13"/>
      <c r="B193" s="232"/>
      <c r="C193" s="233"/>
      <c r="D193" s="234" t="s">
        <v>162</v>
      </c>
      <c r="E193" s="235" t="s">
        <v>1</v>
      </c>
      <c r="F193" s="236" t="s">
        <v>864</v>
      </c>
      <c r="G193" s="233"/>
      <c r="H193" s="237">
        <v>298.31999999999999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162</v>
      </c>
      <c r="AU193" s="243" t="s">
        <v>86</v>
      </c>
      <c r="AV193" s="13" t="s">
        <v>86</v>
      </c>
      <c r="AW193" s="13" t="s">
        <v>32</v>
      </c>
      <c r="AX193" s="13" t="s">
        <v>76</v>
      </c>
      <c r="AY193" s="243" t="s">
        <v>133</v>
      </c>
    </row>
    <row r="194" s="13" customFormat="1">
      <c r="A194" s="13"/>
      <c r="B194" s="232"/>
      <c r="C194" s="233"/>
      <c r="D194" s="234" t="s">
        <v>162</v>
      </c>
      <c r="E194" s="235" t="s">
        <v>1</v>
      </c>
      <c r="F194" s="236" t="s">
        <v>865</v>
      </c>
      <c r="G194" s="233"/>
      <c r="H194" s="237">
        <v>191.13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162</v>
      </c>
      <c r="AU194" s="243" t="s">
        <v>86</v>
      </c>
      <c r="AV194" s="13" t="s">
        <v>86</v>
      </c>
      <c r="AW194" s="13" t="s">
        <v>32</v>
      </c>
      <c r="AX194" s="13" t="s">
        <v>76</v>
      </c>
      <c r="AY194" s="243" t="s">
        <v>133</v>
      </c>
    </row>
    <row r="195" s="15" customFormat="1">
      <c r="A195" s="15"/>
      <c r="B195" s="259"/>
      <c r="C195" s="260"/>
      <c r="D195" s="234" t="s">
        <v>162</v>
      </c>
      <c r="E195" s="261" t="s">
        <v>1</v>
      </c>
      <c r="F195" s="262" t="s">
        <v>212</v>
      </c>
      <c r="G195" s="260"/>
      <c r="H195" s="263">
        <v>489.44999999999999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9" t="s">
        <v>162</v>
      </c>
      <c r="AU195" s="269" t="s">
        <v>86</v>
      </c>
      <c r="AV195" s="15" t="s">
        <v>152</v>
      </c>
      <c r="AW195" s="15" t="s">
        <v>32</v>
      </c>
      <c r="AX195" s="15" t="s">
        <v>84</v>
      </c>
      <c r="AY195" s="269" t="s">
        <v>133</v>
      </c>
    </row>
    <row r="196" s="2" customFormat="1" ht="24.15" customHeight="1">
      <c r="A196" s="39"/>
      <c r="B196" s="40"/>
      <c r="C196" s="219" t="s">
        <v>364</v>
      </c>
      <c r="D196" s="219" t="s">
        <v>139</v>
      </c>
      <c r="E196" s="220" t="s">
        <v>700</v>
      </c>
      <c r="F196" s="221" t="s">
        <v>701</v>
      </c>
      <c r="G196" s="222" t="s">
        <v>337</v>
      </c>
      <c r="H196" s="223">
        <v>6852.3000000000002</v>
      </c>
      <c r="I196" s="224"/>
      <c r="J196" s="225">
        <f>ROUND(I196*H196,2)</f>
        <v>0</v>
      </c>
      <c r="K196" s="221" t="s">
        <v>178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152</v>
      </c>
      <c r="AT196" s="230" t="s">
        <v>139</v>
      </c>
      <c r="AU196" s="230" t="s">
        <v>86</v>
      </c>
      <c r="AY196" s="18" t="s">
        <v>133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152</v>
      </c>
      <c r="BM196" s="230" t="s">
        <v>702</v>
      </c>
    </row>
    <row r="197" s="13" customFormat="1">
      <c r="A197" s="13"/>
      <c r="B197" s="232"/>
      <c r="C197" s="233"/>
      <c r="D197" s="234" t="s">
        <v>162</v>
      </c>
      <c r="E197" s="235" t="s">
        <v>1</v>
      </c>
      <c r="F197" s="236" t="s">
        <v>866</v>
      </c>
      <c r="G197" s="233"/>
      <c r="H197" s="237">
        <v>6852.3000000000002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86</v>
      </c>
      <c r="AV197" s="13" t="s">
        <v>86</v>
      </c>
      <c r="AW197" s="13" t="s">
        <v>32</v>
      </c>
      <c r="AX197" s="13" t="s">
        <v>84</v>
      </c>
      <c r="AY197" s="243" t="s">
        <v>133</v>
      </c>
    </row>
    <row r="198" s="2" customFormat="1" ht="16.5" customHeight="1">
      <c r="A198" s="39"/>
      <c r="B198" s="40"/>
      <c r="C198" s="219" t="s">
        <v>371</v>
      </c>
      <c r="D198" s="219" t="s">
        <v>139</v>
      </c>
      <c r="E198" s="220" t="s">
        <v>715</v>
      </c>
      <c r="F198" s="221" t="s">
        <v>716</v>
      </c>
      <c r="G198" s="222" t="s">
        <v>337</v>
      </c>
      <c r="H198" s="223">
        <v>149.16</v>
      </c>
      <c r="I198" s="224"/>
      <c r="J198" s="225">
        <f>ROUND(I198*H198,2)</f>
        <v>0</v>
      </c>
      <c r="K198" s="221" t="s">
        <v>178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152</v>
      </c>
      <c r="AT198" s="230" t="s">
        <v>139</v>
      </c>
      <c r="AU198" s="230" t="s">
        <v>86</v>
      </c>
      <c r="AY198" s="18" t="s">
        <v>133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152</v>
      </c>
      <c r="BM198" s="230" t="s">
        <v>717</v>
      </c>
    </row>
    <row r="199" s="13" customFormat="1">
      <c r="A199" s="13"/>
      <c r="B199" s="232"/>
      <c r="C199" s="233"/>
      <c r="D199" s="234" t="s">
        <v>162</v>
      </c>
      <c r="E199" s="235" t="s">
        <v>1</v>
      </c>
      <c r="F199" s="236" t="s">
        <v>867</v>
      </c>
      <c r="G199" s="233"/>
      <c r="H199" s="237">
        <v>149.16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162</v>
      </c>
      <c r="AU199" s="243" t="s">
        <v>86</v>
      </c>
      <c r="AV199" s="13" t="s">
        <v>86</v>
      </c>
      <c r="AW199" s="13" t="s">
        <v>32</v>
      </c>
      <c r="AX199" s="13" t="s">
        <v>84</v>
      </c>
      <c r="AY199" s="243" t="s">
        <v>133</v>
      </c>
    </row>
    <row r="200" s="2" customFormat="1" ht="24.15" customHeight="1">
      <c r="A200" s="39"/>
      <c r="B200" s="40"/>
      <c r="C200" s="219" t="s">
        <v>384</v>
      </c>
      <c r="D200" s="219" t="s">
        <v>139</v>
      </c>
      <c r="E200" s="220" t="s">
        <v>723</v>
      </c>
      <c r="F200" s="221" t="s">
        <v>724</v>
      </c>
      <c r="G200" s="222" t="s">
        <v>337</v>
      </c>
      <c r="H200" s="223">
        <v>2088.2399999999998</v>
      </c>
      <c r="I200" s="224"/>
      <c r="J200" s="225">
        <f>ROUND(I200*H200,2)</f>
        <v>0</v>
      </c>
      <c r="K200" s="221" t="s">
        <v>178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152</v>
      </c>
      <c r="AT200" s="230" t="s">
        <v>139</v>
      </c>
      <c r="AU200" s="230" t="s">
        <v>86</v>
      </c>
      <c r="AY200" s="18" t="s">
        <v>133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152</v>
      </c>
      <c r="BM200" s="230" t="s">
        <v>725</v>
      </c>
    </row>
    <row r="201" s="13" customFormat="1">
      <c r="A201" s="13"/>
      <c r="B201" s="232"/>
      <c r="C201" s="233"/>
      <c r="D201" s="234" t="s">
        <v>162</v>
      </c>
      <c r="E201" s="235" t="s">
        <v>1</v>
      </c>
      <c r="F201" s="236" t="s">
        <v>868</v>
      </c>
      <c r="G201" s="233"/>
      <c r="H201" s="237">
        <v>2088.2399999999998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162</v>
      </c>
      <c r="AU201" s="243" t="s">
        <v>86</v>
      </c>
      <c r="AV201" s="13" t="s">
        <v>86</v>
      </c>
      <c r="AW201" s="13" t="s">
        <v>32</v>
      </c>
      <c r="AX201" s="13" t="s">
        <v>84</v>
      </c>
      <c r="AY201" s="243" t="s">
        <v>133</v>
      </c>
    </row>
    <row r="202" s="2" customFormat="1" ht="33" customHeight="1">
      <c r="A202" s="39"/>
      <c r="B202" s="40"/>
      <c r="C202" s="219" t="s">
        <v>389</v>
      </c>
      <c r="D202" s="219" t="s">
        <v>139</v>
      </c>
      <c r="E202" s="220" t="s">
        <v>734</v>
      </c>
      <c r="F202" s="221" t="s">
        <v>735</v>
      </c>
      <c r="G202" s="222" t="s">
        <v>337</v>
      </c>
      <c r="H202" s="223">
        <v>102.087</v>
      </c>
      <c r="I202" s="224"/>
      <c r="J202" s="225">
        <f>ROUND(I202*H202,2)</f>
        <v>0</v>
      </c>
      <c r="K202" s="221" t="s">
        <v>178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152</v>
      </c>
      <c r="AT202" s="230" t="s">
        <v>139</v>
      </c>
      <c r="AU202" s="230" t="s">
        <v>86</v>
      </c>
      <c r="AY202" s="18" t="s">
        <v>133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152</v>
      </c>
      <c r="BM202" s="230" t="s">
        <v>736</v>
      </c>
    </row>
    <row r="203" s="13" customFormat="1">
      <c r="A203" s="13"/>
      <c r="B203" s="232"/>
      <c r="C203" s="233"/>
      <c r="D203" s="234" t="s">
        <v>162</v>
      </c>
      <c r="E203" s="235" t="s">
        <v>1</v>
      </c>
      <c r="F203" s="236" t="s">
        <v>869</v>
      </c>
      <c r="G203" s="233"/>
      <c r="H203" s="237">
        <v>57.338999999999999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162</v>
      </c>
      <c r="AU203" s="243" t="s">
        <v>86</v>
      </c>
      <c r="AV203" s="13" t="s">
        <v>86</v>
      </c>
      <c r="AW203" s="13" t="s">
        <v>32</v>
      </c>
      <c r="AX203" s="13" t="s">
        <v>76</v>
      </c>
      <c r="AY203" s="243" t="s">
        <v>133</v>
      </c>
    </row>
    <row r="204" s="13" customFormat="1">
      <c r="A204" s="13"/>
      <c r="B204" s="232"/>
      <c r="C204" s="233"/>
      <c r="D204" s="234" t="s">
        <v>162</v>
      </c>
      <c r="E204" s="235" t="s">
        <v>1</v>
      </c>
      <c r="F204" s="236" t="s">
        <v>870</v>
      </c>
      <c r="G204" s="233"/>
      <c r="H204" s="237">
        <v>44.747999999999998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86</v>
      </c>
      <c r="AV204" s="13" t="s">
        <v>86</v>
      </c>
      <c r="AW204" s="13" t="s">
        <v>32</v>
      </c>
      <c r="AX204" s="13" t="s">
        <v>76</v>
      </c>
      <c r="AY204" s="243" t="s">
        <v>133</v>
      </c>
    </row>
    <row r="205" s="15" customFormat="1">
      <c r="A205" s="15"/>
      <c r="B205" s="259"/>
      <c r="C205" s="260"/>
      <c r="D205" s="234" t="s">
        <v>162</v>
      </c>
      <c r="E205" s="261" t="s">
        <v>1</v>
      </c>
      <c r="F205" s="262" t="s">
        <v>212</v>
      </c>
      <c r="G205" s="260"/>
      <c r="H205" s="263">
        <v>102.08699999999999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9" t="s">
        <v>162</v>
      </c>
      <c r="AU205" s="269" t="s">
        <v>86</v>
      </c>
      <c r="AV205" s="15" t="s">
        <v>152</v>
      </c>
      <c r="AW205" s="15" t="s">
        <v>32</v>
      </c>
      <c r="AX205" s="15" t="s">
        <v>84</v>
      </c>
      <c r="AY205" s="269" t="s">
        <v>133</v>
      </c>
    </row>
    <row r="206" s="2" customFormat="1" ht="24.15" customHeight="1">
      <c r="A206" s="39"/>
      <c r="B206" s="40"/>
      <c r="C206" s="219" t="s">
        <v>394</v>
      </c>
      <c r="D206" s="219" t="s">
        <v>139</v>
      </c>
      <c r="E206" s="220" t="s">
        <v>740</v>
      </c>
      <c r="F206" s="221" t="s">
        <v>336</v>
      </c>
      <c r="G206" s="222" t="s">
        <v>337</v>
      </c>
      <c r="H206" s="223">
        <v>89.495999999999995</v>
      </c>
      <c r="I206" s="224"/>
      <c r="J206" s="225">
        <f>ROUND(I206*H206,2)</f>
        <v>0</v>
      </c>
      <c r="K206" s="221" t="s">
        <v>178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152</v>
      </c>
      <c r="AT206" s="230" t="s">
        <v>139</v>
      </c>
      <c r="AU206" s="230" t="s">
        <v>86</v>
      </c>
      <c r="AY206" s="18" t="s">
        <v>133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152</v>
      </c>
      <c r="BM206" s="230" t="s">
        <v>741</v>
      </c>
    </row>
    <row r="207" s="13" customFormat="1">
      <c r="A207" s="13"/>
      <c r="B207" s="232"/>
      <c r="C207" s="233"/>
      <c r="D207" s="234" t="s">
        <v>162</v>
      </c>
      <c r="E207" s="235" t="s">
        <v>1</v>
      </c>
      <c r="F207" s="236" t="s">
        <v>871</v>
      </c>
      <c r="G207" s="233"/>
      <c r="H207" s="237">
        <v>89.495999999999995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162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133</v>
      </c>
    </row>
    <row r="208" s="2" customFormat="1" ht="44.25" customHeight="1">
      <c r="A208" s="39"/>
      <c r="B208" s="40"/>
      <c r="C208" s="219" t="s">
        <v>400</v>
      </c>
      <c r="D208" s="219" t="s">
        <v>139</v>
      </c>
      <c r="E208" s="220" t="s">
        <v>751</v>
      </c>
      <c r="F208" s="221" t="s">
        <v>752</v>
      </c>
      <c r="G208" s="222" t="s">
        <v>337</v>
      </c>
      <c r="H208" s="223">
        <v>89.495999999999995</v>
      </c>
      <c r="I208" s="224"/>
      <c r="J208" s="225">
        <f>ROUND(I208*H208,2)</f>
        <v>0</v>
      </c>
      <c r="K208" s="221" t="s">
        <v>178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152</v>
      </c>
      <c r="AT208" s="230" t="s">
        <v>139</v>
      </c>
      <c r="AU208" s="230" t="s">
        <v>86</v>
      </c>
      <c r="AY208" s="18" t="s">
        <v>133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152</v>
      </c>
      <c r="BM208" s="230" t="s">
        <v>872</v>
      </c>
    </row>
    <row r="209" s="13" customFormat="1">
      <c r="A209" s="13"/>
      <c r="B209" s="232"/>
      <c r="C209" s="233"/>
      <c r="D209" s="234" t="s">
        <v>162</v>
      </c>
      <c r="E209" s="235" t="s">
        <v>1</v>
      </c>
      <c r="F209" s="236" t="s">
        <v>871</v>
      </c>
      <c r="G209" s="233"/>
      <c r="H209" s="237">
        <v>89.495999999999995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162</v>
      </c>
      <c r="AU209" s="243" t="s">
        <v>86</v>
      </c>
      <c r="AV209" s="13" t="s">
        <v>86</v>
      </c>
      <c r="AW209" s="13" t="s">
        <v>32</v>
      </c>
      <c r="AX209" s="13" t="s">
        <v>84</v>
      </c>
      <c r="AY209" s="243" t="s">
        <v>133</v>
      </c>
    </row>
    <row r="210" s="2" customFormat="1" ht="44.25" customHeight="1">
      <c r="A210" s="39"/>
      <c r="B210" s="40"/>
      <c r="C210" s="219" t="s">
        <v>407</v>
      </c>
      <c r="D210" s="219" t="s">
        <v>139</v>
      </c>
      <c r="E210" s="220" t="s">
        <v>757</v>
      </c>
      <c r="F210" s="221" t="s">
        <v>758</v>
      </c>
      <c r="G210" s="222" t="s">
        <v>337</v>
      </c>
      <c r="H210" s="223">
        <v>238.203</v>
      </c>
      <c r="I210" s="224"/>
      <c r="J210" s="225">
        <f>ROUND(I210*H210,2)</f>
        <v>0</v>
      </c>
      <c r="K210" s="221" t="s">
        <v>178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152</v>
      </c>
      <c r="AT210" s="230" t="s">
        <v>139</v>
      </c>
      <c r="AU210" s="230" t="s">
        <v>86</v>
      </c>
      <c r="AY210" s="18" t="s">
        <v>133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152</v>
      </c>
      <c r="BM210" s="230" t="s">
        <v>873</v>
      </c>
    </row>
    <row r="211" s="13" customFormat="1">
      <c r="A211" s="13"/>
      <c r="B211" s="232"/>
      <c r="C211" s="233"/>
      <c r="D211" s="234" t="s">
        <v>162</v>
      </c>
      <c r="E211" s="235" t="s">
        <v>1</v>
      </c>
      <c r="F211" s="236" t="s">
        <v>874</v>
      </c>
      <c r="G211" s="233"/>
      <c r="H211" s="237">
        <v>133.791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162</v>
      </c>
      <c r="AU211" s="243" t="s">
        <v>86</v>
      </c>
      <c r="AV211" s="13" t="s">
        <v>86</v>
      </c>
      <c r="AW211" s="13" t="s">
        <v>32</v>
      </c>
      <c r="AX211" s="13" t="s">
        <v>76</v>
      </c>
      <c r="AY211" s="243" t="s">
        <v>133</v>
      </c>
    </row>
    <row r="212" s="13" customFormat="1">
      <c r="A212" s="13"/>
      <c r="B212" s="232"/>
      <c r="C212" s="233"/>
      <c r="D212" s="234" t="s">
        <v>162</v>
      </c>
      <c r="E212" s="235" t="s">
        <v>1</v>
      </c>
      <c r="F212" s="236" t="s">
        <v>875</v>
      </c>
      <c r="G212" s="233"/>
      <c r="H212" s="237">
        <v>104.41200000000001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162</v>
      </c>
      <c r="AU212" s="243" t="s">
        <v>86</v>
      </c>
      <c r="AV212" s="13" t="s">
        <v>86</v>
      </c>
      <c r="AW212" s="13" t="s">
        <v>32</v>
      </c>
      <c r="AX212" s="13" t="s">
        <v>76</v>
      </c>
      <c r="AY212" s="243" t="s">
        <v>133</v>
      </c>
    </row>
    <row r="213" s="15" customFormat="1">
      <c r="A213" s="15"/>
      <c r="B213" s="259"/>
      <c r="C213" s="260"/>
      <c r="D213" s="234" t="s">
        <v>162</v>
      </c>
      <c r="E213" s="261" t="s">
        <v>1</v>
      </c>
      <c r="F213" s="262" t="s">
        <v>212</v>
      </c>
      <c r="G213" s="260"/>
      <c r="H213" s="263">
        <v>238.203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9" t="s">
        <v>162</v>
      </c>
      <c r="AU213" s="269" t="s">
        <v>86</v>
      </c>
      <c r="AV213" s="15" t="s">
        <v>152</v>
      </c>
      <c r="AW213" s="15" t="s">
        <v>32</v>
      </c>
      <c r="AX213" s="15" t="s">
        <v>84</v>
      </c>
      <c r="AY213" s="269" t="s">
        <v>133</v>
      </c>
    </row>
    <row r="214" s="12" customFormat="1" ht="22.8" customHeight="1">
      <c r="A214" s="12"/>
      <c r="B214" s="203"/>
      <c r="C214" s="204"/>
      <c r="D214" s="205" t="s">
        <v>75</v>
      </c>
      <c r="E214" s="217" t="s">
        <v>762</v>
      </c>
      <c r="F214" s="217" t="s">
        <v>763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P215</f>
        <v>0</v>
      </c>
      <c r="Q214" s="211"/>
      <c r="R214" s="212">
        <f>R215</f>
        <v>0</v>
      </c>
      <c r="S214" s="211"/>
      <c r="T214" s="213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84</v>
      </c>
      <c r="AT214" s="215" t="s">
        <v>75</v>
      </c>
      <c r="AU214" s="215" t="s">
        <v>84</v>
      </c>
      <c r="AY214" s="214" t="s">
        <v>133</v>
      </c>
      <c r="BK214" s="216">
        <f>BK215</f>
        <v>0</v>
      </c>
    </row>
    <row r="215" s="2" customFormat="1" ht="33" customHeight="1">
      <c r="A215" s="39"/>
      <c r="B215" s="40"/>
      <c r="C215" s="219" t="s">
        <v>412</v>
      </c>
      <c r="D215" s="219" t="s">
        <v>139</v>
      </c>
      <c r="E215" s="220" t="s">
        <v>765</v>
      </c>
      <c r="F215" s="221" t="s">
        <v>766</v>
      </c>
      <c r="G215" s="222" t="s">
        <v>337</v>
      </c>
      <c r="H215" s="223">
        <v>397.63400000000001</v>
      </c>
      <c r="I215" s="224"/>
      <c r="J215" s="225">
        <f>ROUND(I215*H215,2)</f>
        <v>0</v>
      </c>
      <c r="K215" s="221" t="s">
        <v>178</v>
      </c>
      <c r="L215" s="45"/>
      <c r="M215" s="244" t="s">
        <v>1</v>
      </c>
      <c r="N215" s="245" t="s">
        <v>41</v>
      </c>
      <c r="O215" s="246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152</v>
      </c>
      <c r="AT215" s="230" t="s">
        <v>139</v>
      </c>
      <c r="AU215" s="230" t="s">
        <v>86</v>
      </c>
      <c r="AY215" s="18" t="s">
        <v>133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152</v>
      </c>
      <c r="BM215" s="230" t="s">
        <v>767</v>
      </c>
    </row>
    <row r="216" s="2" customFormat="1" ht="6.96" customHeight="1">
      <c r="A216" s="39"/>
      <c r="B216" s="67"/>
      <c r="C216" s="68"/>
      <c r="D216" s="68"/>
      <c r="E216" s="68"/>
      <c r="F216" s="68"/>
      <c r="G216" s="68"/>
      <c r="H216" s="68"/>
      <c r="I216" s="68"/>
      <c r="J216" s="68"/>
      <c r="K216" s="68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3DGjNKp8OKBl/ufxlIJYLmqlO6Tot4PSBUjS1WYQ+BGEevedTcA0fyyZbPO5DB9Oo5wBKNdoiFbo0N/8TXT1Iw==" hashValue="c6CziT2ZI9RegfcctJpR3EuYYeCHYvRRtwN6Z8h1evf9RCwbjzZidCEJ5QDKhtEha7v7dZzsj+bzMu8Z0iTM1A==" algorithmName="SHA-512" password="CC35"/>
  <autoFilter ref="C121:K21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877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877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ROUND((SUM(BE120:BE205)),  2)</f>
        <v>0</v>
      </c>
      <c r="G33" s="39"/>
      <c r="H33" s="39"/>
      <c r="I33" s="156">
        <v>0.20999999999999999</v>
      </c>
      <c r="J33" s="155">
        <f>ROUND(((SUM(BE120:BE205))*I33),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ROUND((SUM(BF120:BF205)),  2)</f>
        <v>0</v>
      </c>
      <c r="G34" s="39"/>
      <c r="H34" s="39"/>
      <c r="I34" s="156">
        <v>0.12</v>
      </c>
      <c r="J34" s="155">
        <f>ROUND(((SUM(BF120:BF205))*I34),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ROUND((SUM(BG120:BG205)),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ROUND((SUM(BH120:BH205)),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ROUND((SUM(BI120:BI205)),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SO 401 - Veřejné osvětlení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Ing.Srba T.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Ing.Srba T.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878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80"/>
      <c r="C98" s="181"/>
      <c r="D98" s="182" t="s">
        <v>879</v>
      </c>
      <c r="E98" s="183"/>
      <c r="F98" s="183"/>
      <c r="G98" s="183"/>
      <c r="H98" s="183"/>
      <c r="I98" s="183"/>
      <c r="J98" s="184">
        <f>J154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80"/>
      <c r="C99" s="181"/>
      <c r="D99" s="182" t="s">
        <v>880</v>
      </c>
      <c r="E99" s="183"/>
      <c r="F99" s="183"/>
      <c r="G99" s="183"/>
      <c r="H99" s="183"/>
      <c r="I99" s="183"/>
      <c r="J99" s="184">
        <f>J183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0"/>
      <c r="C100" s="181"/>
      <c r="D100" s="182" t="s">
        <v>881</v>
      </c>
      <c r="E100" s="183"/>
      <c r="F100" s="183"/>
      <c r="G100" s="183"/>
      <c r="H100" s="183"/>
      <c r="I100" s="183"/>
      <c r="J100" s="184">
        <f>J199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Rekonstrukce ul Foersterova v Přelouči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 xml:space="preserve">SO 401 - Veřejné osvětlení 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Přelouč</v>
      </c>
      <c r="G114" s="41"/>
      <c r="H114" s="41"/>
      <c r="I114" s="33" t="s">
        <v>22</v>
      </c>
      <c r="J114" s="80" t="str">
        <f>IF(J12="","",J12)</f>
        <v>8. 8. 2024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Přelouč</v>
      </c>
      <c r="G116" s="41"/>
      <c r="H116" s="41"/>
      <c r="I116" s="33" t="s">
        <v>30</v>
      </c>
      <c r="J116" s="37" t="str">
        <f>E21</f>
        <v>Ing.Srba T.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Ing.Srba T.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119</v>
      </c>
      <c r="D119" s="195" t="s">
        <v>61</v>
      </c>
      <c r="E119" s="195" t="s">
        <v>57</v>
      </c>
      <c r="F119" s="195" t="s">
        <v>58</v>
      </c>
      <c r="G119" s="195" t="s">
        <v>120</v>
      </c>
      <c r="H119" s="195" t="s">
        <v>121</v>
      </c>
      <c r="I119" s="195" t="s">
        <v>122</v>
      </c>
      <c r="J119" s="195" t="s">
        <v>110</v>
      </c>
      <c r="K119" s="196" t="s">
        <v>123</v>
      </c>
      <c r="L119" s="197"/>
      <c r="M119" s="101" t="s">
        <v>1</v>
      </c>
      <c r="N119" s="102" t="s">
        <v>40</v>
      </c>
      <c r="O119" s="102" t="s">
        <v>124</v>
      </c>
      <c r="P119" s="102" t="s">
        <v>125</v>
      </c>
      <c r="Q119" s="102" t="s">
        <v>126</v>
      </c>
      <c r="R119" s="102" t="s">
        <v>127</v>
      </c>
      <c r="S119" s="102" t="s">
        <v>128</v>
      </c>
      <c r="T119" s="103" t="s">
        <v>129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130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P121+P154+P183+P199</f>
        <v>0</v>
      </c>
      <c r="Q120" s="105"/>
      <c r="R120" s="200">
        <f>R121+R154+R183+R199</f>
        <v>0</v>
      </c>
      <c r="S120" s="105"/>
      <c r="T120" s="201">
        <f>T121+T154+T183+T199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112</v>
      </c>
      <c r="BK120" s="202">
        <f>BK121+BK154+BK183+BK199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882</v>
      </c>
      <c r="F121" s="206" t="s">
        <v>883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SUM(P122:P153)</f>
        <v>0</v>
      </c>
      <c r="Q121" s="211"/>
      <c r="R121" s="212">
        <f>SUM(R122:R153)</f>
        <v>0</v>
      </c>
      <c r="S121" s="211"/>
      <c r="T121" s="213">
        <f>SUM(T122:T153)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133</v>
      </c>
      <c r="BK121" s="216">
        <f>SUM(BK122:BK153)</f>
        <v>0</v>
      </c>
    </row>
    <row r="122" s="2" customFormat="1" ht="21.75" customHeight="1">
      <c r="A122" s="39"/>
      <c r="B122" s="40"/>
      <c r="C122" s="219" t="s">
        <v>84</v>
      </c>
      <c r="D122" s="219" t="s">
        <v>139</v>
      </c>
      <c r="E122" s="220" t="s">
        <v>884</v>
      </c>
      <c r="F122" s="221" t="s">
        <v>885</v>
      </c>
      <c r="G122" s="222" t="s">
        <v>174</v>
      </c>
      <c r="H122" s="223">
        <v>12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152</v>
      </c>
      <c r="AT122" s="230" t="s">
        <v>139</v>
      </c>
      <c r="AU122" s="230" t="s">
        <v>84</v>
      </c>
      <c r="AY122" s="18" t="s">
        <v>133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152</v>
      </c>
      <c r="BM122" s="230" t="s">
        <v>86</v>
      </c>
    </row>
    <row r="123" s="2" customFormat="1">
      <c r="A123" s="39"/>
      <c r="B123" s="40"/>
      <c r="C123" s="41"/>
      <c r="D123" s="234" t="s">
        <v>441</v>
      </c>
      <c r="E123" s="41"/>
      <c r="F123" s="291" t="s">
        <v>886</v>
      </c>
      <c r="G123" s="41"/>
      <c r="H123" s="41"/>
      <c r="I123" s="292"/>
      <c r="J123" s="41"/>
      <c r="K123" s="41"/>
      <c r="L123" s="45"/>
      <c r="M123" s="293"/>
      <c r="N123" s="29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441</v>
      </c>
      <c r="AU123" s="18" t="s">
        <v>84</v>
      </c>
    </row>
    <row r="124" s="2" customFormat="1" ht="24.15" customHeight="1">
      <c r="A124" s="39"/>
      <c r="B124" s="40"/>
      <c r="C124" s="281" t="s">
        <v>86</v>
      </c>
      <c r="D124" s="281" t="s">
        <v>365</v>
      </c>
      <c r="E124" s="282" t="s">
        <v>887</v>
      </c>
      <c r="F124" s="283" t="s">
        <v>888</v>
      </c>
      <c r="G124" s="284" t="s">
        <v>174</v>
      </c>
      <c r="H124" s="285">
        <v>4</v>
      </c>
      <c r="I124" s="286"/>
      <c r="J124" s="287">
        <f>ROUND(I124*H124,2)</f>
        <v>0</v>
      </c>
      <c r="K124" s="283" t="s">
        <v>1</v>
      </c>
      <c r="L124" s="288"/>
      <c r="M124" s="289" t="s">
        <v>1</v>
      </c>
      <c r="N124" s="290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242</v>
      </c>
      <c r="AT124" s="230" t="s">
        <v>365</v>
      </c>
      <c r="AU124" s="230" t="s">
        <v>84</v>
      </c>
      <c r="AY124" s="18" t="s">
        <v>133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152</v>
      </c>
      <c r="BM124" s="230" t="s">
        <v>152</v>
      </c>
    </row>
    <row r="125" s="2" customFormat="1">
      <c r="A125" s="39"/>
      <c r="B125" s="40"/>
      <c r="C125" s="41"/>
      <c r="D125" s="234" t="s">
        <v>441</v>
      </c>
      <c r="E125" s="41"/>
      <c r="F125" s="291" t="s">
        <v>889</v>
      </c>
      <c r="G125" s="41"/>
      <c r="H125" s="41"/>
      <c r="I125" s="292"/>
      <c r="J125" s="41"/>
      <c r="K125" s="41"/>
      <c r="L125" s="45"/>
      <c r="M125" s="293"/>
      <c r="N125" s="29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441</v>
      </c>
      <c r="AU125" s="18" t="s">
        <v>84</v>
      </c>
    </row>
    <row r="126" s="2" customFormat="1" ht="24.15" customHeight="1">
      <c r="A126" s="39"/>
      <c r="B126" s="40"/>
      <c r="C126" s="219" t="s">
        <v>148</v>
      </c>
      <c r="D126" s="219" t="s">
        <v>139</v>
      </c>
      <c r="E126" s="220" t="s">
        <v>890</v>
      </c>
      <c r="F126" s="221" t="s">
        <v>891</v>
      </c>
      <c r="G126" s="222" t="s">
        <v>174</v>
      </c>
      <c r="H126" s="223">
        <v>12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152</v>
      </c>
      <c r="AT126" s="230" t="s">
        <v>139</v>
      </c>
      <c r="AU126" s="230" t="s">
        <v>84</v>
      </c>
      <c r="AY126" s="18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152</v>
      </c>
      <c r="BM126" s="230" t="s">
        <v>164</v>
      </c>
    </row>
    <row r="127" s="2" customFormat="1" ht="24.15" customHeight="1">
      <c r="A127" s="39"/>
      <c r="B127" s="40"/>
      <c r="C127" s="281" t="s">
        <v>152</v>
      </c>
      <c r="D127" s="281" t="s">
        <v>365</v>
      </c>
      <c r="E127" s="282" t="s">
        <v>892</v>
      </c>
      <c r="F127" s="283" t="s">
        <v>893</v>
      </c>
      <c r="G127" s="284" t="s">
        <v>174</v>
      </c>
      <c r="H127" s="285">
        <v>12</v>
      </c>
      <c r="I127" s="286"/>
      <c r="J127" s="287">
        <f>ROUND(I127*H127,2)</f>
        <v>0</v>
      </c>
      <c r="K127" s="283" t="s">
        <v>1</v>
      </c>
      <c r="L127" s="288"/>
      <c r="M127" s="289" t="s">
        <v>1</v>
      </c>
      <c r="N127" s="290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242</v>
      </c>
      <c r="AT127" s="230" t="s">
        <v>365</v>
      </c>
      <c r="AU127" s="230" t="s">
        <v>84</v>
      </c>
      <c r="AY127" s="18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152</v>
      </c>
      <c r="BM127" s="230" t="s">
        <v>242</v>
      </c>
    </row>
    <row r="128" s="2" customFormat="1">
      <c r="A128" s="39"/>
      <c r="B128" s="40"/>
      <c r="C128" s="41"/>
      <c r="D128" s="234" t="s">
        <v>441</v>
      </c>
      <c r="E128" s="41"/>
      <c r="F128" s="291" t="s">
        <v>894</v>
      </c>
      <c r="G128" s="41"/>
      <c r="H128" s="41"/>
      <c r="I128" s="292"/>
      <c r="J128" s="41"/>
      <c r="K128" s="41"/>
      <c r="L128" s="45"/>
      <c r="M128" s="293"/>
      <c r="N128" s="29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441</v>
      </c>
      <c r="AU128" s="18" t="s">
        <v>84</v>
      </c>
    </row>
    <row r="129" s="2" customFormat="1" ht="16.5" customHeight="1">
      <c r="A129" s="39"/>
      <c r="B129" s="40"/>
      <c r="C129" s="219" t="s">
        <v>136</v>
      </c>
      <c r="D129" s="219" t="s">
        <v>139</v>
      </c>
      <c r="E129" s="220" t="s">
        <v>895</v>
      </c>
      <c r="F129" s="221" t="s">
        <v>896</v>
      </c>
      <c r="G129" s="222" t="s">
        <v>174</v>
      </c>
      <c r="H129" s="223">
        <v>14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139</v>
      </c>
      <c r="AU129" s="230" t="s">
        <v>84</v>
      </c>
      <c r="AY129" s="18" t="s">
        <v>133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152</v>
      </c>
      <c r="BM129" s="230" t="s">
        <v>256</v>
      </c>
    </row>
    <row r="130" s="2" customFormat="1" ht="24.15" customHeight="1">
      <c r="A130" s="39"/>
      <c r="B130" s="40"/>
      <c r="C130" s="281" t="s">
        <v>164</v>
      </c>
      <c r="D130" s="281" t="s">
        <v>365</v>
      </c>
      <c r="E130" s="282" t="s">
        <v>897</v>
      </c>
      <c r="F130" s="283" t="s">
        <v>898</v>
      </c>
      <c r="G130" s="284" t="s">
        <v>174</v>
      </c>
      <c r="H130" s="285">
        <v>11</v>
      </c>
      <c r="I130" s="286"/>
      <c r="J130" s="287">
        <f>ROUND(I130*H130,2)</f>
        <v>0</v>
      </c>
      <c r="K130" s="283" t="s">
        <v>1</v>
      </c>
      <c r="L130" s="288"/>
      <c r="M130" s="289" t="s">
        <v>1</v>
      </c>
      <c r="N130" s="290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242</v>
      </c>
      <c r="AT130" s="230" t="s">
        <v>365</v>
      </c>
      <c r="AU130" s="230" t="s">
        <v>84</v>
      </c>
      <c r="AY130" s="18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152</v>
      </c>
      <c r="BM130" s="230" t="s">
        <v>8</v>
      </c>
    </row>
    <row r="131" s="2" customFormat="1" ht="24.15" customHeight="1">
      <c r="A131" s="39"/>
      <c r="B131" s="40"/>
      <c r="C131" s="281" t="s">
        <v>171</v>
      </c>
      <c r="D131" s="281" t="s">
        <v>365</v>
      </c>
      <c r="E131" s="282" t="s">
        <v>899</v>
      </c>
      <c r="F131" s="283" t="s">
        <v>900</v>
      </c>
      <c r="G131" s="284" t="s">
        <v>174</v>
      </c>
      <c r="H131" s="285">
        <v>3</v>
      </c>
      <c r="I131" s="286"/>
      <c r="J131" s="287">
        <f>ROUND(I131*H131,2)</f>
        <v>0</v>
      </c>
      <c r="K131" s="283" t="s">
        <v>1</v>
      </c>
      <c r="L131" s="288"/>
      <c r="M131" s="289" t="s">
        <v>1</v>
      </c>
      <c r="N131" s="290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242</v>
      </c>
      <c r="AT131" s="230" t="s">
        <v>365</v>
      </c>
      <c r="AU131" s="230" t="s">
        <v>84</v>
      </c>
      <c r="AY131" s="18" t="s">
        <v>133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152</v>
      </c>
      <c r="BM131" s="230" t="s">
        <v>283</v>
      </c>
    </row>
    <row r="132" s="2" customFormat="1" ht="24.15" customHeight="1">
      <c r="A132" s="39"/>
      <c r="B132" s="40"/>
      <c r="C132" s="219" t="s">
        <v>242</v>
      </c>
      <c r="D132" s="219" t="s">
        <v>139</v>
      </c>
      <c r="E132" s="220" t="s">
        <v>901</v>
      </c>
      <c r="F132" s="221" t="s">
        <v>902</v>
      </c>
      <c r="G132" s="222" t="s">
        <v>245</v>
      </c>
      <c r="H132" s="223">
        <v>100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139</v>
      </c>
      <c r="AU132" s="230" t="s">
        <v>84</v>
      </c>
      <c r="AY132" s="18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152</v>
      </c>
      <c r="BM132" s="230" t="s">
        <v>298</v>
      </c>
    </row>
    <row r="133" s="2" customFormat="1" ht="24.15" customHeight="1">
      <c r="A133" s="39"/>
      <c r="B133" s="40"/>
      <c r="C133" s="219" t="s">
        <v>248</v>
      </c>
      <c r="D133" s="219" t="s">
        <v>139</v>
      </c>
      <c r="E133" s="220" t="s">
        <v>903</v>
      </c>
      <c r="F133" s="221" t="s">
        <v>904</v>
      </c>
      <c r="G133" s="222" t="s">
        <v>245</v>
      </c>
      <c r="H133" s="223">
        <v>560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152</v>
      </c>
      <c r="AT133" s="230" t="s">
        <v>139</v>
      </c>
      <c r="AU133" s="230" t="s">
        <v>84</v>
      </c>
      <c r="AY133" s="18" t="s">
        <v>133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152</v>
      </c>
      <c r="BM133" s="230" t="s">
        <v>308</v>
      </c>
    </row>
    <row r="134" s="2" customFormat="1" ht="24.15" customHeight="1">
      <c r="A134" s="39"/>
      <c r="B134" s="40"/>
      <c r="C134" s="219" t="s">
        <v>256</v>
      </c>
      <c r="D134" s="219" t="s">
        <v>139</v>
      </c>
      <c r="E134" s="220" t="s">
        <v>905</v>
      </c>
      <c r="F134" s="221" t="s">
        <v>906</v>
      </c>
      <c r="G134" s="222" t="s">
        <v>245</v>
      </c>
      <c r="H134" s="223">
        <v>500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139</v>
      </c>
      <c r="AU134" s="230" t="s">
        <v>84</v>
      </c>
      <c r="AY134" s="18" t="s">
        <v>133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152</v>
      </c>
      <c r="BM134" s="230" t="s">
        <v>317</v>
      </c>
    </row>
    <row r="135" s="2" customFormat="1" ht="24.15" customHeight="1">
      <c r="A135" s="39"/>
      <c r="B135" s="40"/>
      <c r="C135" s="219" t="s">
        <v>261</v>
      </c>
      <c r="D135" s="219" t="s">
        <v>139</v>
      </c>
      <c r="E135" s="220" t="s">
        <v>907</v>
      </c>
      <c r="F135" s="221" t="s">
        <v>908</v>
      </c>
      <c r="G135" s="222" t="s">
        <v>174</v>
      </c>
      <c r="H135" s="223">
        <v>12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152</v>
      </c>
      <c r="AT135" s="230" t="s">
        <v>139</v>
      </c>
      <c r="AU135" s="230" t="s">
        <v>84</v>
      </c>
      <c r="AY135" s="18" t="s">
        <v>133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152</v>
      </c>
      <c r="BM135" s="230" t="s">
        <v>329</v>
      </c>
    </row>
    <row r="136" s="2" customFormat="1" ht="24.15" customHeight="1">
      <c r="A136" s="39"/>
      <c r="B136" s="40"/>
      <c r="C136" s="219" t="s">
        <v>8</v>
      </c>
      <c r="D136" s="219" t="s">
        <v>139</v>
      </c>
      <c r="E136" s="220" t="s">
        <v>909</v>
      </c>
      <c r="F136" s="221" t="s">
        <v>910</v>
      </c>
      <c r="G136" s="222" t="s">
        <v>174</v>
      </c>
      <c r="H136" s="223">
        <v>120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152</v>
      </c>
      <c r="AT136" s="230" t="s">
        <v>139</v>
      </c>
      <c r="AU136" s="230" t="s">
        <v>84</v>
      </c>
      <c r="AY136" s="18" t="s">
        <v>133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152</v>
      </c>
      <c r="BM136" s="230" t="s">
        <v>340</v>
      </c>
    </row>
    <row r="137" s="2" customFormat="1" ht="16.5" customHeight="1">
      <c r="A137" s="39"/>
      <c r="B137" s="40"/>
      <c r="C137" s="219" t="s">
        <v>278</v>
      </c>
      <c r="D137" s="219" t="s">
        <v>139</v>
      </c>
      <c r="E137" s="220" t="s">
        <v>911</v>
      </c>
      <c r="F137" s="221" t="s">
        <v>912</v>
      </c>
      <c r="G137" s="222" t="s">
        <v>174</v>
      </c>
      <c r="H137" s="223">
        <v>130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139</v>
      </c>
      <c r="AU137" s="230" t="s">
        <v>84</v>
      </c>
      <c r="AY137" s="18" t="s">
        <v>133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152</v>
      </c>
      <c r="BM137" s="230" t="s">
        <v>350</v>
      </c>
    </row>
    <row r="138" s="2" customFormat="1" ht="16.5" customHeight="1">
      <c r="A138" s="39"/>
      <c r="B138" s="40"/>
      <c r="C138" s="219" t="s">
        <v>283</v>
      </c>
      <c r="D138" s="219" t="s">
        <v>139</v>
      </c>
      <c r="E138" s="220" t="s">
        <v>913</v>
      </c>
      <c r="F138" s="221" t="s">
        <v>914</v>
      </c>
      <c r="G138" s="222" t="s">
        <v>174</v>
      </c>
      <c r="H138" s="223">
        <v>12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152</v>
      </c>
      <c r="AT138" s="230" t="s">
        <v>139</v>
      </c>
      <c r="AU138" s="230" t="s">
        <v>84</v>
      </c>
      <c r="AY138" s="18" t="s">
        <v>133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152</v>
      </c>
      <c r="BM138" s="230" t="s">
        <v>364</v>
      </c>
    </row>
    <row r="139" s="2" customFormat="1" ht="16.5" customHeight="1">
      <c r="A139" s="39"/>
      <c r="B139" s="40"/>
      <c r="C139" s="281" t="s">
        <v>288</v>
      </c>
      <c r="D139" s="281" t="s">
        <v>365</v>
      </c>
      <c r="E139" s="282" t="s">
        <v>915</v>
      </c>
      <c r="F139" s="283" t="s">
        <v>916</v>
      </c>
      <c r="G139" s="284" t="s">
        <v>174</v>
      </c>
      <c r="H139" s="285">
        <v>12</v>
      </c>
      <c r="I139" s="286"/>
      <c r="J139" s="287">
        <f>ROUND(I139*H139,2)</f>
        <v>0</v>
      </c>
      <c r="K139" s="283" t="s">
        <v>1</v>
      </c>
      <c r="L139" s="288"/>
      <c r="M139" s="289" t="s">
        <v>1</v>
      </c>
      <c r="N139" s="290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242</v>
      </c>
      <c r="AT139" s="230" t="s">
        <v>365</v>
      </c>
      <c r="AU139" s="230" t="s">
        <v>84</v>
      </c>
      <c r="AY139" s="18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152</v>
      </c>
      <c r="BM139" s="230" t="s">
        <v>384</v>
      </c>
    </row>
    <row r="140" s="2" customFormat="1" ht="16.5" customHeight="1">
      <c r="A140" s="39"/>
      <c r="B140" s="40"/>
      <c r="C140" s="219" t="s">
        <v>298</v>
      </c>
      <c r="D140" s="219" t="s">
        <v>139</v>
      </c>
      <c r="E140" s="220" t="s">
        <v>917</v>
      </c>
      <c r="F140" s="221" t="s">
        <v>918</v>
      </c>
      <c r="G140" s="222" t="s">
        <v>174</v>
      </c>
      <c r="H140" s="223">
        <v>12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139</v>
      </c>
      <c r="AU140" s="230" t="s">
        <v>84</v>
      </c>
      <c r="AY140" s="18" t="s">
        <v>133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152</v>
      </c>
      <c r="BM140" s="230" t="s">
        <v>394</v>
      </c>
    </row>
    <row r="141" s="2" customFormat="1" ht="16.5" customHeight="1">
      <c r="A141" s="39"/>
      <c r="B141" s="40"/>
      <c r="C141" s="219" t="s">
        <v>303</v>
      </c>
      <c r="D141" s="219" t="s">
        <v>139</v>
      </c>
      <c r="E141" s="220" t="s">
        <v>919</v>
      </c>
      <c r="F141" s="221" t="s">
        <v>920</v>
      </c>
      <c r="G141" s="222" t="s">
        <v>245</v>
      </c>
      <c r="H141" s="223">
        <v>12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152</v>
      </c>
      <c r="AT141" s="230" t="s">
        <v>139</v>
      </c>
      <c r="AU141" s="230" t="s">
        <v>84</v>
      </c>
      <c r="AY141" s="18" t="s">
        <v>133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152</v>
      </c>
      <c r="BM141" s="230" t="s">
        <v>407</v>
      </c>
    </row>
    <row r="142" s="2" customFormat="1" ht="16.5" customHeight="1">
      <c r="A142" s="39"/>
      <c r="B142" s="40"/>
      <c r="C142" s="281" t="s">
        <v>308</v>
      </c>
      <c r="D142" s="281" t="s">
        <v>365</v>
      </c>
      <c r="E142" s="282" t="s">
        <v>921</v>
      </c>
      <c r="F142" s="283" t="s">
        <v>922</v>
      </c>
      <c r="G142" s="284" t="s">
        <v>174</v>
      </c>
      <c r="H142" s="285">
        <v>12</v>
      </c>
      <c r="I142" s="286"/>
      <c r="J142" s="287">
        <f>ROUND(I142*H142,2)</f>
        <v>0</v>
      </c>
      <c r="K142" s="283" t="s">
        <v>1</v>
      </c>
      <c r="L142" s="288"/>
      <c r="M142" s="289" t="s">
        <v>1</v>
      </c>
      <c r="N142" s="290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242</v>
      </c>
      <c r="AT142" s="230" t="s">
        <v>365</v>
      </c>
      <c r="AU142" s="230" t="s">
        <v>84</v>
      </c>
      <c r="AY142" s="18" t="s">
        <v>133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152</v>
      </c>
      <c r="BM142" s="230" t="s">
        <v>417</v>
      </c>
    </row>
    <row r="143" s="2" customFormat="1" ht="21.75" customHeight="1">
      <c r="A143" s="39"/>
      <c r="B143" s="40"/>
      <c r="C143" s="219" t="s">
        <v>312</v>
      </c>
      <c r="D143" s="219" t="s">
        <v>139</v>
      </c>
      <c r="E143" s="220" t="s">
        <v>923</v>
      </c>
      <c r="F143" s="221" t="s">
        <v>924</v>
      </c>
      <c r="G143" s="222" t="s">
        <v>174</v>
      </c>
      <c r="H143" s="223">
        <v>26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152</v>
      </c>
      <c r="AT143" s="230" t="s">
        <v>139</v>
      </c>
      <c r="AU143" s="230" t="s">
        <v>84</v>
      </c>
      <c r="AY143" s="18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152</v>
      </c>
      <c r="BM143" s="230" t="s">
        <v>425</v>
      </c>
    </row>
    <row r="144" s="2" customFormat="1" ht="16.5" customHeight="1">
      <c r="A144" s="39"/>
      <c r="B144" s="40"/>
      <c r="C144" s="219" t="s">
        <v>317</v>
      </c>
      <c r="D144" s="219" t="s">
        <v>139</v>
      </c>
      <c r="E144" s="220" t="s">
        <v>925</v>
      </c>
      <c r="F144" s="221" t="s">
        <v>926</v>
      </c>
      <c r="G144" s="222" t="s">
        <v>174</v>
      </c>
      <c r="H144" s="223">
        <v>112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139</v>
      </c>
      <c r="AU144" s="230" t="s">
        <v>84</v>
      </c>
      <c r="AY144" s="18" t="s">
        <v>133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152</v>
      </c>
      <c r="BM144" s="230" t="s">
        <v>437</v>
      </c>
    </row>
    <row r="145" s="2" customFormat="1" ht="16.5" customHeight="1">
      <c r="A145" s="39"/>
      <c r="B145" s="40"/>
      <c r="C145" s="219" t="s">
        <v>7</v>
      </c>
      <c r="D145" s="219" t="s">
        <v>139</v>
      </c>
      <c r="E145" s="220" t="s">
        <v>927</v>
      </c>
      <c r="F145" s="221" t="s">
        <v>928</v>
      </c>
      <c r="G145" s="222" t="s">
        <v>174</v>
      </c>
      <c r="H145" s="223">
        <v>110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152</v>
      </c>
      <c r="AT145" s="230" t="s">
        <v>139</v>
      </c>
      <c r="AU145" s="230" t="s">
        <v>84</v>
      </c>
      <c r="AY145" s="18" t="s">
        <v>133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152</v>
      </c>
      <c r="BM145" s="230" t="s">
        <v>452</v>
      </c>
    </row>
    <row r="146" s="2" customFormat="1" ht="24.15" customHeight="1">
      <c r="A146" s="39"/>
      <c r="B146" s="40"/>
      <c r="C146" s="219" t="s">
        <v>329</v>
      </c>
      <c r="D146" s="219" t="s">
        <v>139</v>
      </c>
      <c r="E146" s="220" t="s">
        <v>929</v>
      </c>
      <c r="F146" s="221" t="s">
        <v>930</v>
      </c>
      <c r="G146" s="222" t="s">
        <v>174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152</v>
      </c>
      <c r="AT146" s="230" t="s">
        <v>139</v>
      </c>
      <c r="AU146" s="230" t="s">
        <v>84</v>
      </c>
      <c r="AY146" s="18" t="s">
        <v>133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152</v>
      </c>
      <c r="BM146" s="230" t="s">
        <v>464</v>
      </c>
    </row>
    <row r="147" s="2" customFormat="1" ht="24.15" customHeight="1">
      <c r="A147" s="39"/>
      <c r="B147" s="40"/>
      <c r="C147" s="219" t="s">
        <v>334</v>
      </c>
      <c r="D147" s="219" t="s">
        <v>139</v>
      </c>
      <c r="E147" s="220" t="s">
        <v>931</v>
      </c>
      <c r="F147" s="221" t="s">
        <v>932</v>
      </c>
      <c r="G147" s="222" t="s">
        <v>174</v>
      </c>
      <c r="H147" s="223">
        <v>12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152</v>
      </c>
      <c r="AT147" s="230" t="s">
        <v>139</v>
      </c>
      <c r="AU147" s="230" t="s">
        <v>84</v>
      </c>
      <c r="AY147" s="18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152</v>
      </c>
      <c r="BM147" s="230" t="s">
        <v>474</v>
      </c>
    </row>
    <row r="148" s="2" customFormat="1" ht="24.15" customHeight="1">
      <c r="A148" s="39"/>
      <c r="B148" s="40"/>
      <c r="C148" s="219" t="s">
        <v>340</v>
      </c>
      <c r="D148" s="219" t="s">
        <v>139</v>
      </c>
      <c r="E148" s="220" t="s">
        <v>933</v>
      </c>
      <c r="F148" s="221" t="s">
        <v>934</v>
      </c>
      <c r="G148" s="222" t="s">
        <v>245</v>
      </c>
      <c r="H148" s="223">
        <v>12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139</v>
      </c>
      <c r="AU148" s="230" t="s">
        <v>84</v>
      </c>
      <c r="AY148" s="18" t="s">
        <v>133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152</v>
      </c>
      <c r="BM148" s="230" t="s">
        <v>485</v>
      </c>
    </row>
    <row r="149" s="2" customFormat="1" ht="16.5" customHeight="1">
      <c r="A149" s="39"/>
      <c r="B149" s="40"/>
      <c r="C149" s="219" t="s">
        <v>345</v>
      </c>
      <c r="D149" s="219" t="s">
        <v>139</v>
      </c>
      <c r="E149" s="220" t="s">
        <v>935</v>
      </c>
      <c r="F149" s="221" t="s">
        <v>936</v>
      </c>
      <c r="G149" s="222" t="s">
        <v>174</v>
      </c>
      <c r="H149" s="223">
        <v>7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139</v>
      </c>
      <c r="AU149" s="230" t="s">
        <v>84</v>
      </c>
      <c r="AY149" s="18" t="s">
        <v>133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152</v>
      </c>
      <c r="BM149" s="230" t="s">
        <v>502</v>
      </c>
    </row>
    <row r="150" s="2" customFormat="1" ht="16.5" customHeight="1">
      <c r="A150" s="39"/>
      <c r="B150" s="40"/>
      <c r="C150" s="219" t="s">
        <v>350</v>
      </c>
      <c r="D150" s="219" t="s">
        <v>139</v>
      </c>
      <c r="E150" s="220" t="s">
        <v>937</v>
      </c>
      <c r="F150" s="221" t="s">
        <v>938</v>
      </c>
      <c r="G150" s="222" t="s">
        <v>174</v>
      </c>
      <c r="H150" s="223">
        <v>9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152</v>
      </c>
      <c r="AT150" s="230" t="s">
        <v>139</v>
      </c>
      <c r="AU150" s="230" t="s">
        <v>84</v>
      </c>
      <c r="AY150" s="18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152</v>
      </c>
      <c r="BM150" s="230" t="s">
        <v>515</v>
      </c>
    </row>
    <row r="151" s="2" customFormat="1" ht="24.15" customHeight="1">
      <c r="A151" s="39"/>
      <c r="B151" s="40"/>
      <c r="C151" s="219" t="s">
        <v>357</v>
      </c>
      <c r="D151" s="219" t="s">
        <v>139</v>
      </c>
      <c r="E151" s="220" t="s">
        <v>939</v>
      </c>
      <c r="F151" s="221" t="s">
        <v>940</v>
      </c>
      <c r="G151" s="222" t="s">
        <v>245</v>
      </c>
      <c r="H151" s="223">
        <v>300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152</v>
      </c>
      <c r="AT151" s="230" t="s">
        <v>139</v>
      </c>
      <c r="AU151" s="230" t="s">
        <v>84</v>
      </c>
      <c r="AY151" s="18" t="s">
        <v>133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152</v>
      </c>
      <c r="BM151" s="230" t="s">
        <v>526</v>
      </c>
    </row>
    <row r="152" s="2" customFormat="1">
      <c r="A152" s="39"/>
      <c r="B152" s="40"/>
      <c r="C152" s="41"/>
      <c r="D152" s="234" t="s">
        <v>441</v>
      </c>
      <c r="E152" s="41"/>
      <c r="F152" s="291" t="s">
        <v>941</v>
      </c>
      <c r="G152" s="41"/>
      <c r="H152" s="41"/>
      <c r="I152" s="292"/>
      <c r="J152" s="41"/>
      <c r="K152" s="41"/>
      <c r="L152" s="45"/>
      <c r="M152" s="293"/>
      <c r="N152" s="29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441</v>
      </c>
      <c r="AU152" s="18" t="s">
        <v>84</v>
      </c>
    </row>
    <row r="153" s="2" customFormat="1" ht="24.15" customHeight="1">
      <c r="A153" s="39"/>
      <c r="B153" s="40"/>
      <c r="C153" s="219" t="s">
        <v>364</v>
      </c>
      <c r="D153" s="219" t="s">
        <v>139</v>
      </c>
      <c r="E153" s="220" t="s">
        <v>942</v>
      </c>
      <c r="F153" s="221" t="s">
        <v>943</v>
      </c>
      <c r="G153" s="222" t="s">
        <v>174</v>
      </c>
      <c r="H153" s="223">
        <v>2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139</v>
      </c>
      <c r="AU153" s="230" t="s">
        <v>84</v>
      </c>
      <c r="AY153" s="18" t="s">
        <v>133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152</v>
      </c>
      <c r="BM153" s="230" t="s">
        <v>541</v>
      </c>
    </row>
    <row r="154" s="12" customFormat="1" ht="25.92" customHeight="1">
      <c r="A154" s="12"/>
      <c r="B154" s="203"/>
      <c r="C154" s="204"/>
      <c r="D154" s="205" t="s">
        <v>75</v>
      </c>
      <c r="E154" s="206" t="s">
        <v>944</v>
      </c>
      <c r="F154" s="206" t="s">
        <v>945</v>
      </c>
      <c r="G154" s="204"/>
      <c r="H154" s="204"/>
      <c r="I154" s="207"/>
      <c r="J154" s="208">
        <f>BK154</f>
        <v>0</v>
      </c>
      <c r="K154" s="204"/>
      <c r="L154" s="209"/>
      <c r="M154" s="210"/>
      <c r="N154" s="211"/>
      <c r="O154" s="211"/>
      <c r="P154" s="212">
        <f>SUM(P155:P182)</f>
        <v>0</v>
      </c>
      <c r="Q154" s="211"/>
      <c r="R154" s="212">
        <f>SUM(R155:R182)</f>
        <v>0</v>
      </c>
      <c r="S154" s="211"/>
      <c r="T154" s="213">
        <f>SUM(T155:T182)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84</v>
      </c>
      <c r="AT154" s="215" t="s">
        <v>75</v>
      </c>
      <c r="AU154" s="215" t="s">
        <v>76</v>
      </c>
      <c r="AY154" s="214" t="s">
        <v>133</v>
      </c>
      <c r="BK154" s="216">
        <f>SUM(BK155:BK182)</f>
        <v>0</v>
      </c>
    </row>
    <row r="155" s="2" customFormat="1" ht="21.75" customHeight="1">
      <c r="A155" s="39"/>
      <c r="B155" s="40"/>
      <c r="C155" s="219" t="s">
        <v>371</v>
      </c>
      <c r="D155" s="219" t="s">
        <v>139</v>
      </c>
      <c r="E155" s="220" t="s">
        <v>946</v>
      </c>
      <c r="F155" s="221" t="s">
        <v>947</v>
      </c>
      <c r="G155" s="222" t="s">
        <v>245</v>
      </c>
      <c r="H155" s="223">
        <v>20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152</v>
      </c>
      <c r="AT155" s="230" t="s">
        <v>139</v>
      </c>
      <c r="AU155" s="230" t="s">
        <v>84</v>
      </c>
      <c r="AY155" s="18" t="s">
        <v>133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152</v>
      </c>
      <c r="BM155" s="230" t="s">
        <v>555</v>
      </c>
    </row>
    <row r="156" s="2" customFormat="1" ht="21.75" customHeight="1">
      <c r="A156" s="39"/>
      <c r="B156" s="40"/>
      <c r="C156" s="219" t="s">
        <v>384</v>
      </c>
      <c r="D156" s="219" t="s">
        <v>139</v>
      </c>
      <c r="E156" s="220" t="s">
        <v>948</v>
      </c>
      <c r="F156" s="221" t="s">
        <v>949</v>
      </c>
      <c r="G156" s="222" t="s">
        <v>245</v>
      </c>
      <c r="H156" s="223">
        <v>20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152</v>
      </c>
      <c r="AT156" s="230" t="s">
        <v>139</v>
      </c>
      <c r="AU156" s="230" t="s">
        <v>84</v>
      </c>
      <c r="AY156" s="18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152</v>
      </c>
      <c r="BM156" s="230" t="s">
        <v>564</v>
      </c>
    </row>
    <row r="157" s="2" customFormat="1" ht="21.75" customHeight="1">
      <c r="A157" s="39"/>
      <c r="B157" s="40"/>
      <c r="C157" s="219" t="s">
        <v>389</v>
      </c>
      <c r="D157" s="219" t="s">
        <v>139</v>
      </c>
      <c r="E157" s="220" t="s">
        <v>950</v>
      </c>
      <c r="F157" s="221" t="s">
        <v>951</v>
      </c>
      <c r="G157" s="222" t="s">
        <v>245</v>
      </c>
      <c r="H157" s="223">
        <v>40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152</v>
      </c>
      <c r="AT157" s="230" t="s">
        <v>139</v>
      </c>
      <c r="AU157" s="230" t="s">
        <v>84</v>
      </c>
      <c r="AY157" s="18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152</v>
      </c>
      <c r="BM157" s="230" t="s">
        <v>576</v>
      </c>
    </row>
    <row r="158" s="2" customFormat="1" ht="21.75" customHeight="1">
      <c r="A158" s="39"/>
      <c r="B158" s="40"/>
      <c r="C158" s="219" t="s">
        <v>394</v>
      </c>
      <c r="D158" s="219" t="s">
        <v>139</v>
      </c>
      <c r="E158" s="220" t="s">
        <v>952</v>
      </c>
      <c r="F158" s="221" t="s">
        <v>953</v>
      </c>
      <c r="G158" s="222" t="s">
        <v>245</v>
      </c>
      <c r="H158" s="223">
        <v>160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139</v>
      </c>
      <c r="AU158" s="230" t="s">
        <v>84</v>
      </c>
      <c r="AY158" s="18" t="s">
        <v>133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152</v>
      </c>
      <c r="BM158" s="230" t="s">
        <v>585</v>
      </c>
    </row>
    <row r="159" s="2" customFormat="1" ht="21.75" customHeight="1">
      <c r="A159" s="39"/>
      <c r="B159" s="40"/>
      <c r="C159" s="219" t="s">
        <v>400</v>
      </c>
      <c r="D159" s="219" t="s">
        <v>139</v>
      </c>
      <c r="E159" s="220" t="s">
        <v>954</v>
      </c>
      <c r="F159" s="221" t="s">
        <v>955</v>
      </c>
      <c r="G159" s="222" t="s">
        <v>245</v>
      </c>
      <c r="H159" s="223">
        <v>160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152</v>
      </c>
      <c r="AT159" s="230" t="s">
        <v>139</v>
      </c>
      <c r="AU159" s="230" t="s">
        <v>84</v>
      </c>
      <c r="AY159" s="18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152</v>
      </c>
      <c r="BM159" s="230" t="s">
        <v>594</v>
      </c>
    </row>
    <row r="160" s="2" customFormat="1" ht="21.75" customHeight="1">
      <c r="A160" s="39"/>
      <c r="B160" s="40"/>
      <c r="C160" s="219" t="s">
        <v>407</v>
      </c>
      <c r="D160" s="219" t="s">
        <v>139</v>
      </c>
      <c r="E160" s="220" t="s">
        <v>956</v>
      </c>
      <c r="F160" s="221" t="s">
        <v>957</v>
      </c>
      <c r="G160" s="222" t="s">
        <v>245</v>
      </c>
      <c r="H160" s="223">
        <v>320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152</v>
      </c>
      <c r="AT160" s="230" t="s">
        <v>139</v>
      </c>
      <c r="AU160" s="230" t="s">
        <v>84</v>
      </c>
      <c r="AY160" s="18" t="s">
        <v>133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152</v>
      </c>
      <c r="BM160" s="230" t="s">
        <v>605</v>
      </c>
    </row>
    <row r="161" s="2" customFormat="1" ht="21.75" customHeight="1">
      <c r="A161" s="39"/>
      <c r="B161" s="40"/>
      <c r="C161" s="219" t="s">
        <v>412</v>
      </c>
      <c r="D161" s="219" t="s">
        <v>139</v>
      </c>
      <c r="E161" s="220" t="s">
        <v>958</v>
      </c>
      <c r="F161" s="221" t="s">
        <v>959</v>
      </c>
      <c r="G161" s="222" t="s">
        <v>245</v>
      </c>
      <c r="H161" s="223">
        <v>20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139</v>
      </c>
      <c r="AU161" s="230" t="s">
        <v>84</v>
      </c>
      <c r="AY161" s="18" t="s">
        <v>133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152</v>
      </c>
      <c r="BM161" s="230" t="s">
        <v>615</v>
      </c>
    </row>
    <row r="162" s="2" customFormat="1" ht="16.5" customHeight="1">
      <c r="A162" s="39"/>
      <c r="B162" s="40"/>
      <c r="C162" s="219" t="s">
        <v>417</v>
      </c>
      <c r="D162" s="219" t="s">
        <v>139</v>
      </c>
      <c r="E162" s="220" t="s">
        <v>960</v>
      </c>
      <c r="F162" s="221" t="s">
        <v>961</v>
      </c>
      <c r="G162" s="222" t="s">
        <v>245</v>
      </c>
      <c r="H162" s="223">
        <v>20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139</v>
      </c>
      <c r="AU162" s="230" t="s">
        <v>84</v>
      </c>
      <c r="AY162" s="18" t="s">
        <v>133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152</v>
      </c>
      <c r="BM162" s="230" t="s">
        <v>624</v>
      </c>
    </row>
    <row r="163" s="2" customFormat="1" ht="21.75" customHeight="1">
      <c r="A163" s="39"/>
      <c r="B163" s="40"/>
      <c r="C163" s="219" t="s">
        <v>421</v>
      </c>
      <c r="D163" s="219" t="s">
        <v>139</v>
      </c>
      <c r="E163" s="220" t="s">
        <v>962</v>
      </c>
      <c r="F163" s="221" t="s">
        <v>963</v>
      </c>
      <c r="G163" s="222" t="s">
        <v>245</v>
      </c>
      <c r="H163" s="223">
        <v>40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152</v>
      </c>
      <c r="AT163" s="230" t="s">
        <v>139</v>
      </c>
      <c r="AU163" s="230" t="s">
        <v>84</v>
      </c>
      <c r="AY163" s="18" t="s">
        <v>133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152</v>
      </c>
      <c r="BM163" s="230" t="s">
        <v>632</v>
      </c>
    </row>
    <row r="164" s="2" customFormat="1" ht="24.15" customHeight="1">
      <c r="A164" s="39"/>
      <c r="B164" s="40"/>
      <c r="C164" s="219" t="s">
        <v>425</v>
      </c>
      <c r="D164" s="219" t="s">
        <v>139</v>
      </c>
      <c r="E164" s="220" t="s">
        <v>964</v>
      </c>
      <c r="F164" s="221" t="s">
        <v>965</v>
      </c>
      <c r="G164" s="222" t="s">
        <v>268</v>
      </c>
      <c r="H164" s="223">
        <v>10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152</v>
      </c>
      <c r="AT164" s="230" t="s">
        <v>139</v>
      </c>
      <c r="AU164" s="230" t="s">
        <v>84</v>
      </c>
      <c r="AY164" s="18" t="s">
        <v>133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152</v>
      </c>
      <c r="BM164" s="230" t="s">
        <v>640</v>
      </c>
    </row>
    <row r="165" s="2" customFormat="1">
      <c r="A165" s="39"/>
      <c r="B165" s="40"/>
      <c r="C165" s="41"/>
      <c r="D165" s="234" t="s">
        <v>441</v>
      </c>
      <c r="E165" s="41"/>
      <c r="F165" s="291" t="s">
        <v>966</v>
      </c>
      <c r="G165" s="41"/>
      <c r="H165" s="41"/>
      <c r="I165" s="292"/>
      <c r="J165" s="41"/>
      <c r="K165" s="41"/>
      <c r="L165" s="45"/>
      <c r="M165" s="293"/>
      <c r="N165" s="29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441</v>
      </c>
      <c r="AU165" s="18" t="s">
        <v>84</v>
      </c>
    </row>
    <row r="166" s="2" customFormat="1" ht="16.5" customHeight="1">
      <c r="A166" s="39"/>
      <c r="B166" s="40"/>
      <c r="C166" s="281" t="s">
        <v>431</v>
      </c>
      <c r="D166" s="281" t="s">
        <v>365</v>
      </c>
      <c r="E166" s="282" t="s">
        <v>967</v>
      </c>
      <c r="F166" s="283" t="s">
        <v>968</v>
      </c>
      <c r="G166" s="284" t="s">
        <v>969</v>
      </c>
      <c r="H166" s="285">
        <v>30</v>
      </c>
      <c r="I166" s="286"/>
      <c r="J166" s="287">
        <f>ROUND(I166*H166,2)</f>
        <v>0</v>
      </c>
      <c r="K166" s="283" t="s">
        <v>1</v>
      </c>
      <c r="L166" s="288"/>
      <c r="M166" s="289" t="s">
        <v>1</v>
      </c>
      <c r="N166" s="290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242</v>
      </c>
      <c r="AT166" s="230" t="s">
        <v>365</v>
      </c>
      <c r="AU166" s="230" t="s">
        <v>84</v>
      </c>
      <c r="AY166" s="18" t="s">
        <v>133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152</v>
      </c>
      <c r="BM166" s="230" t="s">
        <v>651</v>
      </c>
    </row>
    <row r="167" s="2" customFormat="1" ht="24.15" customHeight="1">
      <c r="A167" s="39"/>
      <c r="B167" s="40"/>
      <c r="C167" s="219" t="s">
        <v>437</v>
      </c>
      <c r="D167" s="219" t="s">
        <v>139</v>
      </c>
      <c r="E167" s="220" t="s">
        <v>970</v>
      </c>
      <c r="F167" s="221" t="s">
        <v>971</v>
      </c>
      <c r="G167" s="222" t="s">
        <v>245</v>
      </c>
      <c r="H167" s="223">
        <v>400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139</v>
      </c>
      <c r="AU167" s="230" t="s">
        <v>84</v>
      </c>
      <c r="AY167" s="18" t="s">
        <v>133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152</v>
      </c>
      <c r="BM167" s="230" t="s">
        <v>661</v>
      </c>
    </row>
    <row r="168" s="2" customFormat="1" ht="16.5" customHeight="1">
      <c r="A168" s="39"/>
      <c r="B168" s="40"/>
      <c r="C168" s="219" t="s">
        <v>446</v>
      </c>
      <c r="D168" s="219" t="s">
        <v>139</v>
      </c>
      <c r="E168" s="220" t="s">
        <v>972</v>
      </c>
      <c r="F168" s="221" t="s">
        <v>973</v>
      </c>
      <c r="G168" s="222" t="s">
        <v>245</v>
      </c>
      <c r="H168" s="223">
        <v>500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152</v>
      </c>
      <c r="AT168" s="230" t="s">
        <v>139</v>
      </c>
      <c r="AU168" s="230" t="s">
        <v>84</v>
      </c>
      <c r="AY168" s="18" t="s">
        <v>133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152</v>
      </c>
      <c r="BM168" s="230" t="s">
        <v>670</v>
      </c>
    </row>
    <row r="169" s="2" customFormat="1" ht="16.5" customHeight="1">
      <c r="A169" s="39"/>
      <c r="B169" s="40"/>
      <c r="C169" s="219" t="s">
        <v>452</v>
      </c>
      <c r="D169" s="219" t="s">
        <v>139</v>
      </c>
      <c r="E169" s="220" t="s">
        <v>974</v>
      </c>
      <c r="F169" s="221" t="s">
        <v>975</v>
      </c>
      <c r="G169" s="222" t="s">
        <v>268</v>
      </c>
      <c r="H169" s="223">
        <v>12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152</v>
      </c>
      <c r="AT169" s="230" t="s">
        <v>139</v>
      </c>
      <c r="AU169" s="230" t="s">
        <v>84</v>
      </c>
      <c r="AY169" s="18" t="s">
        <v>133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152</v>
      </c>
      <c r="BM169" s="230" t="s">
        <v>678</v>
      </c>
    </row>
    <row r="170" s="2" customFormat="1">
      <c r="A170" s="39"/>
      <c r="B170" s="40"/>
      <c r="C170" s="41"/>
      <c r="D170" s="234" t="s">
        <v>441</v>
      </c>
      <c r="E170" s="41"/>
      <c r="F170" s="291" t="s">
        <v>976</v>
      </c>
      <c r="G170" s="41"/>
      <c r="H170" s="41"/>
      <c r="I170" s="292"/>
      <c r="J170" s="41"/>
      <c r="K170" s="41"/>
      <c r="L170" s="45"/>
      <c r="M170" s="293"/>
      <c r="N170" s="29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441</v>
      </c>
      <c r="AU170" s="18" t="s">
        <v>84</v>
      </c>
    </row>
    <row r="171" s="2" customFormat="1" ht="24.15" customHeight="1">
      <c r="A171" s="39"/>
      <c r="B171" s="40"/>
      <c r="C171" s="219" t="s">
        <v>458</v>
      </c>
      <c r="D171" s="219" t="s">
        <v>139</v>
      </c>
      <c r="E171" s="220" t="s">
        <v>977</v>
      </c>
      <c r="F171" s="221" t="s">
        <v>978</v>
      </c>
      <c r="G171" s="222" t="s">
        <v>174</v>
      </c>
      <c r="H171" s="223">
        <v>12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152</v>
      </c>
      <c r="AT171" s="230" t="s">
        <v>139</v>
      </c>
      <c r="AU171" s="230" t="s">
        <v>84</v>
      </c>
      <c r="AY171" s="18" t="s">
        <v>133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152</v>
      </c>
      <c r="BM171" s="230" t="s">
        <v>687</v>
      </c>
    </row>
    <row r="172" s="2" customFormat="1" ht="24.15" customHeight="1">
      <c r="A172" s="39"/>
      <c r="B172" s="40"/>
      <c r="C172" s="219" t="s">
        <v>464</v>
      </c>
      <c r="D172" s="219" t="s">
        <v>139</v>
      </c>
      <c r="E172" s="220" t="s">
        <v>979</v>
      </c>
      <c r="F172" s="221" t="s">
        <v>980</v>
      </c>
      <c r="G172" s="222" t="s">
        <v>174</v>
      </c>
      <c r="H172" s="223">
        <v>12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152</v>
      </c>
      <c r="AT172" s="230" t="s">
        <v>139</v>
      </c>
      <c r="AU172" s="230" t="s">
        <v>84</v>
      </c>
      <c r="AY172" s="18" t="s">
        <v>133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152</v>
      </c>
      <c r="BM172" s="230" t="s">
        <v>699</v>
      </c>
    </row>
    <row r="173" s="2" customFormat="1" ht="21.75" customHeight="1">
      <c r="A173" s="39"/>
      <c r="B173" s="40"/>
      <c r="C173" s="219" t="s">
        <v>469</v>
      </c>
      <c r="D173" s="219" t="s">
        <v>139</v>
      </c>
      <c r="E173" s="220" t="s">
        <v>981</v>
      </c>
      <c r="F173" s="221" t="s">
        <v>982</v>
      </c>
      <c r="G173" s="222" t="s">
        <v>268</v>
      </c>
      <c r="H173" s="223">
        <v>20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139</v>
      </c>
      <c r="AU173" s="230" t="s">
        <v>84</v>
      </c>
      <c r="AY173" s="18" t="s">
        <v>133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152</v>
      </c>
      <c r="BM173" s="230" t="s">
        <v>709</v>
      </c>
    </row>
    <row r="174" s="2" customFormat="1" ht="16.5" customHeight="1">
      <c r="A174" s="39"/>
      <c r="B174" s="40"/>
      <c r="C174" s="219" t="s">
        <v>474</v>
      </c>
      <c r="D174" s="219" t="s">
        <v>139</v>
      </c>
      <c r="E174" s="220" t="s">
        <v>983</v>
      </c>
      <c r="F174" s="221" t="s">
        <v>984</v>
      </c>
      <c r="G174" s="222" t="s">
        <v>268</v>
      </c>
      <c r="H174" s="223">
        <v>5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152</v>
      </c>
      <c r="AT174" s="230" t="s">
        <v>139</v>
      </c>
      <c r="AU174" s="230" t="s">
        <v>84</v>
      </c>
      <c r="AY174" s="18" t="s">
        <v>133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152</v>
      </c>
      <c r="BM174" s="230" t="s">
        <v>722</v>
      </c>
    </row>
    <row r="175" s="2" customFormat="1" ht="16.5" customHeight="1">
      <c r="A175" s="39"/>
      <c r="B175" s="40"/>
      <c r="C175" s="281" t="s">
        <v>480</v>
      </c>
      <c r="D175" s="281" t="s">
        <v>365</v>
      </c>
      <c r="E175" s="282" t="s">
        <v>985</v>
      </c>
      <c r="F175" s="283" t="s">
        <v>986</v>
      </c>
      <c r="G175" s="284" t="s">
        <v>245</v>
      </c>
      <c r="H175" s="285">
        <v>80</v>
      </c>
      <c r="I175" s="286"/>
      <c r="J175" s="287">
        <f>ROUND(I175*H175,2)</f>
        <v>0</v>
      </c>
      <c r="K175" s="283" t="s">
        <v>1</v>
      </c>
      <c r="L175" s="288"/>
      <c r="M175" s="289" t="s">
        <v>1</v>
      </c>
      <c r="N175" s="290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242</v>
      </c>
      <c r="AT175" s="230" t="s">
        <v>365</v>
      </c>
      <c r="AU175" s="230" t="s">
        <v>84</v>
      </c>
      <c r="AY175" s="18" t="s">
        <v>133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152</v>
      </c>
      <c r="BM175" s="230" t="s">
        <v>733</v>
      </c>
    </row>
    <row r="176" s="2" customFormat="1" ht="16.5" customHeight="1">
      <c r="A176" s="39"/>
      <c r="B176" s="40"/>
      <c r="C176" s="281" t="s">
        <v>485</v>
      </c>
      <c r="D176" s="281" t="s">
        <v>365</v>
      </c>
      <c r="E176" s="282" t="s">
        <v>987</v>
      </c>
      <c r="F176" s="283" t="s">
        <v>988</v>
      </c>
      <c r="G176" s="284" t="s">
        <v>245</v>
      </c>
      <c r="H176" s="285">
        <v>20</v>
      </c>
      <c r="I176" s="286"/>
      <c r="J176" s="287">
        <f>ROUND(I176*H176,2)</f>
        <v>0</v>
      </c>
      <c r="K176" s="283" t="s">
        <v>1</v>
      </c>
      <c r="L176" s="288"/>
      <c r="M176" s="289" t="s">
        <v>1</v>
      </c>
      <c r="N176" s="290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242</v>
      </c>
      <c r="AT176" s="230" t="s">
        <v>365</v>
      </c>
      <c r="AU176" s="230" t="s">
        <v>84</v>
      </c>
      <c r="AY176" s="18" t="s">
        <v>133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152</v>
      </c>
      <c r="BM176" s="230" t="s">
        <v>744</v>
      </c>
    </row>
    <row r="177" s="2" customFormat="1" ht="16.5" customHeight="1">
      <c r="A177" s="39"/>
      <c r="B177" s="40"/>
      <c r="C177" s="219" t="s">
        <v>490</v>
      </c>
      <c r="D177" s="219" t="s">
        <v>139</v>
      </c>
      <c r="E177" s="220" t="s">
        <v>989</v>
      </c>
      <c r="F177" s="221" t="s">
        <v>990</v>
      </c>
      <c r="G177" s="222" t="s">
        <v>245</v>
      </c>
      <c r="H177" s="223">
        <v>80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152</v>
      </c>
      <c r="AT177" s="230" t="s">
        <v>139</v>
      </c>
      <c r="AU177" s="230" t="s">
        <v>84</v>
      </c>
      <c r="AY177" s="18" t="s">
        <v>133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152</v>
      </c>
      <c r="BM177" s="230" t="s">
        <v>756</v>
      </c>
    </row>
    <row r="178" s="2" customFormat="1" ht="16.5" customHeight="1">
      <c r="A178" s="39"/>
      <c r="B178" s="40"/>
      <c r="C178" s="219" t="s">
        <v>502</v>
      </c>
      <c r="D178" s="219" t="s">
        <v>139</v>
      </c>
      <c r="E178" s="220" t="s">
        <v>991</v>
      </c>
      <c r="F178" s="221" t="s">
        <v>992</v>
      </c>
      <c r="G178" s="222" t="s">
        <v>245</v>
      </c>
      <c r="H178" s="223">
        <v>20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152</v>
      </c>
      <c r="AT178" s="230" t="s">
        <v>139</v>
      </c>
      <c r="AU178" s="230" t="s">
        <v>84</v>
      </c>
      <c r="AY178" s="18" t="s">
        <v>133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152</v>
      </c>
      <c r="BM178" s="230" t="s">
        <v>772</v>
      </c>
    </row>
    <row r="179" s="2" customFormat="1" ht="24.15" customHeight="1">
      <c r="A179" s="39"/>
      <c r="B179" s="40"/>
      <c r="C179" s="219" t="s">
        <v>509</v>
      </c>
      <c r="D179" s="219" t="s">
        <v>139</v>
      </c>
      <c r="E179" s="220" t="s">
        <v>993</v>
      </c>
      <c r="F179" s="221" t="s">
        <v>994</v>
      </c>
      <c r="G179" s="222" t="s">
        <v>995</v>
      </c>
      <c r="H179" s="223">
        <v>0.40000000000000002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152</v>
      </c>
      <c r="AT179" s="230" t="s">
        <v>139</v>
      </c>
      <c r="AU179" s="230" t="s">
        <v>84</v>
      </c>
      <c r="AY179" s="18" t="s">
        <v>133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152</v>
      </c>
      <c r="BM179" s="230" t="s">
        <v>996</v>
      </c>
    </row>
    <row r="180" s="2" customFormat="1" ht="16.5" customHeight="1">
      <c r="A180" s="39"/>
      <c r="B180" s="40"/>
      <c r="C180" s="219" t="s">
        <v>515</v>
      </c>
      <c r="D180" s="219" t="s">
        <v>139</v>
      </c>
      <c r="E180" s="220" t="s">
        <v>997</v>
      </c>
      <c r="F180" s="221" t="s">
        <v>998</v>
      </c>
      <c r="G180" s="222" t="s">
        <v>200</v>
      </c>
      <c r="H180" s="223">
        <v>10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139</v>
      </c>
      <c r="AU180" s="230" t="s">
        <v>84</v>
      </c>
      <c r="AY180" s="18" t="s">
        <v>133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152</v>
      </c>
      <c r="BM180" s="230" t="s">
        <v>999</v>
      </c>
    </row>
    <row r="181" s="2" customFormat="1" ht="21.75" customHeight="1">
      <c r="A181" s="39"/>
      <c r="B181" s="40"/>
      <c r="C181" s="219" t="s">
        <v>519</v>
      </c>
      <c r="D181" s="219" t="s">
        <v>139</v>
      </c>
      <c r="E181" s="220" t="s">
        <v>1000</v>
      </c>
      <c r="F181" s="221" t="s">
        <v>1001</v>
      </c>
      <c r="G181" s="222" t="s">
        <v>200</v>
      </c>
      <c r="H181" s="223">
        <v>10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152</v>
      </c>
      <c r="AT181" s="230" t="s">
        <v>139</v>
      </c>
      <c r="AU181" s="230" t="s">
        <v>84</v>
      </c>
      <c r="AY181" s="18" t="s">
        <v>133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152</v>
      </c>
      <c r="BM181" s="230" t="s">
        <v>1002</v>
      </c>
    </row>
    <row r="182" s="2" customFormat="1" ht="24.15" customHeight="1">
      <c r="A182" s="39"/>
      <c r="B182" s="40"/>
      <c r="C182" s="219" t="s">
        <v>526</v>
      </c>
      <c r="D182" s="219" t="s">
        <v>139</v>
      </c>
      <c r="E182" s="220" t="s">
        <v>1003</v>
      </c>
      <c r="F182" s="221" t="s">
        <v>1004</v>
      </c>
      <c r="G182" s="222" t="s">
        <v>200</v>
      </c>
      <c r="H182" s="223">
        <v>40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152</v>
      </c>
      <c r="AT182" s="230" t="s">
        <v>139</v>
      </c>
      <c r="AU182" s="230" t="s">
        <v>84</v>
      </c>
      <c r="AY182" s="18" t="s">
        <v>133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152</v>
      </c>
      <c r="BM182" s="230" t="s">
        <v>1005</v>
      </c>
    </row>
    <row r="183" s="12" customFormat="1" ht="25.92" customHeight="1">
      <c r="A183" s="12"/>
      <c r="B183" s="203"/>
      <c r="C183" s="204"/>
      <c r="D183" s="205" t="s">
        <v>75</v>
      </c>
      <c r="E183" s="206" t="s">
        <v>1006</v>
      </c>
      <c r="F183" s="206" t="s">
        <v>88</v>
      </c>
      <c r="G183" s="204"/>
      <c r="H183" s="204"/>
      <c r="I183" s="207"/>
      <c r="J183" s="208">
        <f>BK183</f>
        <v>0</v>
      </c>
      <c r="K183" s="204"/>
      <c r="L183" s="209"/>
      <c r="M183" s="210"/>
      <c r="N183" s="211"/>
      <c r="O183" s="211"/>
      <c r="P183" s="212">
        <f>SUM(P184:P198)</f>
        <v>0</v>
      </c>
      <c r="Q183" s="211"/>
      <c r="R183" s="212">
        <f>SUM(R184:R198)</f>
        <v>0</v>
      </c>
      <c r="S183" s="211"/>
      <c r="T183" s="213">
        <f>SUM(T184:T198)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75</v>
      </c>
      <c r="AU183" s="215" t="s">
        <v>76</v>
      </c>
      <c r="AY183" s="214" t="s">
        <v>133</v>
      </c>
      <c r="BK183" s="216">
        <f>SUM(BK184:BK198)</f>
        <v>0</v>
      </c>
    </row>
    <row r="184" s="2" customFormat="1" ht="24.15" customHeight="1">
      <c r="A184" s="39"/>
      <c r="B184" s="40"/>
      <c r="C184" s="219" t="s">
        <v>532</v>
      </c>
      <c r="D184" s="219" t="s">
        <v>139</v>
      </c>
      <c r="E184" s="220" t="s">
        <v>1007</v>
      </c>
      <c r="F184" s="221" t="s">
        <v>1008</v>
      </c>
      <c r="G184" s="222" t="s">
        <v>1009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152</v>
      </c>
      <c r="AT184" s="230" t="s">
        <v>139</v>
      </c>
      <c r="AU184" s="230" t="s">
        <v>84</v>
      </c>
      <c r="AY184" s="18" t="s">
        <v>133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152</v>
      </c>
      <c r="BM184" s="230" t="s">
        <v>1010</v>
      </c>
    </row>
    <row r="185" s="2" customFormat="1" ht="16.5" customHeight="1">
      <c r="A185" s="39"/>
      <c r="B185" s="40"/>
      <c r="C185" s="219" t="s">
        <v>541</v>
      </c>
      <c r="D185" s="219" t="s">
        <v>139</v>
      </c>
      <c r="E185" s="220" t="s">
        <v>1011</v>
      </c>
      <c r="F185" s="221" t="s">
        <v>1012</v>
      </c>
      <c r="G185" s="222" t="s">
        <v>1013</v>
      </c>
      <c r="H185" s="223">
        <v>24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152</v>
      </c>
      <c r="AT185" s="230" t="s">
        <v>139</v>
      </c>
      <c r="AU185" s="230" t="s">
        <v>84</v>
      </c>
      <c r="AY185" s="18" t="s">
        <v>133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152</v>
      </c>
      <c r="BM185" s="230" t="s">
        <v>1014</v>
      </c>
    </row>
    <row r="186" s="2" customFormat="1" ht="16.5" customHeight="1">
      <c r="A186" s="39"/>
      <c r="B186" s="40"/>
      <c r="C186" s="219" t="s">
        <v>550</v>
      </c>
      <c r="D186" s="219" t="s">
        <v>139</v>
      </c>
      <c r="E186" s="220" t="s">
        <v>1015</v>
      </c>
      <c r="F186" s="221" t="s">
        <v>1016</v>
      </c>
      <c r="G186" s="222" t="s">
        <v>1013</v>
      </c>
      <c r="H186" s="223">
        <v>16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139</v>
      </c>
      <c r="AU186" s="230" t="s">
        <v>84</v>
      </c>
      <c r="AY186" s="18" t="s">
        <v>133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152</v>
      </c>
      <c r="BM186" s="230" t="s">
        <v>1017</v>
      </c>
    </row>
    <row r="187" s="2" customFormat="1" ht="16.5" customHeight="1">
      <c r="A187" s="39"/>
      <c r="B187" s="40"/>
      <c r="C187" s="219" t="s">
        <v>555</v>
      </c>
      <c r="D187" s="219" t="s">
        <v>139</v>
      </c>
      <c r="E187" s="220" t="s">
        <v>1018</v>
      </c>
      <c r="F187" s="221" t="s">
        <v>1019</v>
      </c>
      <c r="G187" s="222" t="s">
        <v>1009</v>
      </c>
      <c r="H187" s="223">
        <v>1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152</v>
      </c>
      <c r="AT187" s="230" t="s">
        <v>139</v>
      </c>
      <c r="AU187" s="230" t="s">
        <v>84</v>
      </c>
      <c r="AY187" s="18" t="s">
        <v>133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152</v>
      </c>
      <c r="BM187" s="230" t="s">
        <v>1020</v>
      </c>
    </row>
    <row r="188" s="2" customFormat="1" ht="16.5" customHeight="1">
      <c r="A188" s="39"/>
      <c r="B188" s="40"/>
      <c r="C188" s="219" t="s">
        <v>560</v>
      </c>
      <c r="D188" s="219" t="s">
        <v>139</v>
      </c>
      <c r="E188" s="220" t="s">
        <v>1021</v>
      </c>
      <c r="F188" s="221" t="s">
        <v>1022</v>
      </c>
      <c r="G188" s="222" t="s">
        <v>174</v>
      </c>
      <c r="H188" s="223">
        <v>11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152</v>
      </c>
      <c r="AT188" s="230" t="s">
        <v>139</v>
      </c>
      <c r="AU188" s="230" t="s">
        <v>84</v>
      </c>
      <c r="AY188" s="18" t="s">
        <v>133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152</v>
      </c>
      <c r="BM188" s="230" t="s">
        <v>1023</v>
      </c>
    </row>
    <row r="189" s="2" customFormat="1" ht="16.5" customHeight="1">
      <c r="A189" s="39"/>
      <c r="B189" s="40"/>
      <c r="C189" s="219" t="s">
        <v>564</v>
      </c>
      <c r="D189" s="219" t="s">
        <v>139</v>
      </c>
      <c r="E189" s="220" t="s">
        <v>1024</v>
      </c>
      <c r="F189" s="221" t="s">
        <v>1025</v>
      </c>
      <c r="G189" s="222" t="s">
        <v>1013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152</v>
      </c>
      <c r="AT189" s="230" t="s">
        <v>139</v>
      </c>
      <c r="AU189" s="230" t="s">
        <v>84</v>
      </c>
      <c r="AY189" s="18" t="s">
        <v>133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152</v>
      </c>
      <c r="BM189" s="230" t="s">
        <v>1026</v>
      </c>
    </row>
    <row r="190" s="2" customFormat="1" ht="16.5" customHeight="1">
      <c r="A190" s="39"/>
      <c r="B190" s="40"/>
      <c r="C190" s="219" t="s">
        <v>568</v>
      </c>
      <c r="D190" s="219" t="s">
        <v>139</v>
      </c>
      <c r="E190" s="220" t="s">
        <v>1027</v>
      </c>
      <c r="F190" s="221" t="s">
        <v>1028</v>
      </c>
      <c r="G190" s="222" t="s">
        <v>1013</v>
      </c>
      <c r="H190" s="223">
        <v>6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152</v>
      </c>
      <c r="AT190" s="230" t="s">
        <v>139</v>
      </c>
      <c r="AU190" s="230" t="s">
        <v>84</v>
      </c>
      <c r="AY190" s="18" t="s">
        <v>133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152</v>
      </c>
      <c r="BM190" s="230" t="s">
        <v>1029</v>
      </c>
    </row>
    <row r="191" s="2" customFormat="1" ht="16.5" customHeight="1">
      <c r="A191" s="39"/>
      <c r="B191" s="40"/>
      <c r="C191" s="219" t="s">
        <v>576</v>
      </c>
      <c r="D191" s="219" t="s">
        <v>139</v>
      </c>
      <c r="E191" s="220" t="s">
        <v>1030</v>
      </c>
      <c r="F191" s="221" t="s">
        <v>1031</v>
      </c>
      <c r="G191" s="222" t="s">
        <v>1013</v>
      </c>
      <c r="H191" s="223">
        <v>3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152</v>
      </c>
      <c r="AT191" s="230" t="s">
        <v>139</v>
      </c>
      <c r="AU191" s="230" t="s">
        <v>84</v>
      </c>
      <c r="AY191" s="18" t="s">
        <v>133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152</v>
      </c>
      <c r="BM191" s="230" t="s">
        <v>1032</v>
      </c>
    </row>
    <row r="192" s="2" customFormat="1" ht="16.5" customHeight="1">
      <c r="A192" s="39"/>
      <c r="B192" s="40"/>
      <c r="C192" s="219" t="s">
        <v>580</v>
      </c>
      <c r="D192" s="219" t="s">
        <v>139</v>
      </c>
      <c r="E192" s="220" t="s">
        <v>1033</v>
      </c>
      <c r="F192" s="221" t="s">
        <v>1034</v>
      </c>
      <c r="G192" s="222" t="s">
        <v>1013</v>
      </c>
      <c r="H192" s="223">
        <v>16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152</v>
      </c>
      <c r="AT192" s="230" t="s">
        <v>139</v>
      </c>
      <c r="AU192" s="230" t="s">
        <v>84</v>
      </c>
      <c r="AY192" s="18" t="s">
        <v>133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152</v>
      </c>
      <c r="BM192" s="230" t="s">
        <v>1035</v>
      </c>
    </row>
    <row r="193" s="2" customFormat="1" ht="16.5" customHeight="1">
      <c r="A193" s="39"/>
      <c r="B193" s="40"/>
      <c r="C193" s="219" t="s">
        <v>585</v>
      </c>
      <c r="D193" s="219" t="s">
        <v>139</v>
      </c>
      <c r="E193" s="220" t="s">
        <v>1036</v>
      </c>
      <c r="F193" s="221" t="s">
        <v>1037</v>
      </c>
      <c r="G193" s="222" t="s">
        <v>1009</v>
      </c>
      <c r="H193" s="223">
        <v>1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152</v>
      </c>
      <c r="AT193" s="230" t="s">
        <v>139</v>
      </c>
      <c r="AU193" s="230" t="s">
        <v>84</v>
      </c>
      <c r="AY193" s="18" t="s">
        <v>133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152</v>
      </c>
      <c r="BM193" s="230" t="s">
        <v>1038</v>
      </c>
    </row>
    <row r="194" s="2" customFormat="1" ht="16.5" customHeight="1">
      <c r="A194" s="39"/>
      <c r="B194" s="40"/>
      <c r="C194" s="219" t="s">
        <v>589</v>
      </c>
      <c r="D194" s="219" t="s">
        <v>139</v>
      </c>
      <c r="E194" s="220" t="s">
        <v>1039</v>
      </c>
      <c r="F194" s="221" t="s">
        <v>1040</v>
      </c>
      <c r="G194" s="222" t="s">
        <v>1009</v>
      </c>
      <c r="H194" s="223">
        <v>1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152</v>
      </c>
      <c r="AT194" s="230" t="s">
        <v>139</v>
      </c>
      <c r="AU194" s="230" t="s">
        <v>84</v>
      </c>
      <c r="AY194" s="18" t="s">
        <v>133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152</v>
      </c>
      <c r="BM194" s="230" t="s">
        <v>1041</v>
      </c>
    </row>
    <row r="195" s="2" customFormat="1" ht="16.5" customHeight="1">
      <c r="A195" s="39"/>
      <c r="B195" s="40"/>
      <c r="C195" s="219" t="s">
        <v>594</v>
      </c>
      <c r="D195" s="219" t="s">
        <v>139</v>
      </c>
      <c r="E195" s="220" t="s">
        <v>1042</v>
      </c>
      <c r="F195" s="221" t="s">
        <v>1043</v>
      </c>
      <c r="G195" s="222" t="s">
        <v>1013</v>
      </c>
      <c r="H195" s="223">
        <v>4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152</v>
      </c>
      <c r="AT195" s="230" t="s">
        <v>139</v>
      </c>
      <c r="AU195" s="230" t="s">
        <v>84</v>
      </c>
      <c r="AY195" s="18" t="s">
        <v>133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152</v>
      </c>
      <c r="BM195" s="230" t="s">
        <v>1044</v>
      </c>
    </row>
    <row r="196" s="2" customFormat="1" ht="24.15" customHeight="1">
      <c r="A196" s="39"/>
      <c r="B196" s="40"/>
      <c r="C196" s="219" t="s">
        <v>600</v>
      </c>
      <c r="D196" s="219" t="s">
        <v>139</v>
      </c>
      <c r="E196" s="220" t="s">
        <v>1045</v>
      </c>
      <c r="F196" s="221" t="s">
        <v>1046</v>
      </c>
      <c r="G196" s="222" t="s">
        <v>1009</v>
      </c>
      <c r="H196" s="223">
        <v>1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152</v>
      </c>
      <c r="AT196" s="230" t="s">
        <v>139</v>
      </c>
      <c r="AU196" s="230" t="s">
        <v>84</v>
      </c>
      <c r="AY196" s="18" t="s">
        <v>133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152</v>
      </c>
      <c r="BM196" s="230" t="s">
        <v>1047</v>
      </c>
    </row>
    <row r="197" s="2" customFormat="1" ht="21.75" customHeight="1">
      <c r="A197" s="39"/>
      <c r="B197" s="40"/>
      <c r="C197" s="219" t="s">
        <v>605</v>
      </c>
      <c r="D197" s="219" t="s">
        <v>139</v>
      </c>
      <c r="E197" s="220" t="s">
        <v>1048</v>
      </c>
      <c r="F197" s="221" t="s">
        <v>1049</v>
      </c>
      <c r="G197" s="222" t="s">
        <v>1013</v>
      </c>
      <c r="H197" s="223">
        <v>12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152</v>
      </c>
      <c r="AT197" s="230" t="s">
        <v>139</v>
      </c>
      <c r="AU197" s="230" t="s">
        <v>84</v>
      </c>
      <c r="AY197" s="18" t="s">
        <v>133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152</v>
      </c>
      <c r="BM197" s="230" t="s">
        <v>1050</v>
      </c>
    </row>
    <row r="198" s="2" customFormat="1" ht="21.75" customHeight="1">
      <c r="A198" s="39"/>
      <c r="B198" s="40"/>
      <c r="C198" s="219" t="s">
        <v>610</v>
      </c>
      <c r="D198" s="219" t="s">
        <v>139</v>
      </c>
      <c r="E198" s="220" t="s">
        <v>1051</v>
      </c>
      <c r="F198" s="221" t="s">
        <v>1052</v>
      </c>
      <c r="G198" s="222" t="s">
        <v>1009</v>
      </c>
      <c r="H198" s="223">
        <v>1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152</v>
      </c>
      <c r="AT198" s="230" t="s">
        <v>139</v>
      </c>
      <c r="AU198" s="230" t="s">
        <v>84</v>
      </c>
      <c r="AY198" s="18" t="s">
        <v>133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152</v>
      </c>
      <c r="BM198" s="230" t="s">
        <v>1053</v>
      </c>
    </row>
    <row r="199" s="12" customFormat="1" ht="25.92" customHeight="1">
      <c r="A199" s="12"/>
      <c r="B199" s="203"/>
      <c r="C199" s="204"/>
      <c r="D199" s="205" t="s">
        <v>75</v>
      </c>
      <c r="E199" s="206" t="s">
        <v>1054</v>
      </c>
      <c r="F199" s="206" t="s">
        <v>1055</v>
      </c>
      <c r="G199" s="204"/>
      <c r="H199" s="204"/>
      <c r="I199" s="207"/>
      <c r="J199" s="208">
        <f>BK199</f>
        <v>0</v>
      </c>
      <c r="K199" s="204"/>
      <c r="L199" s="209"/>
      <c r="M199" s="210"/>
      <c r="N199" s="211"/>
      <c r="O199" s="211"/>
      <c r="P199" s="212">
        <f>SUM(P200:P205)</f>
        <v>0</v>
      </c>
      <c r="Q199" s="211"/>
      <c r="R199" s="212">
        <f>SUM(R200:R205)</f>
        <v>0</v>
      </c>
      <c r="S199" s="211"/>
      <c r="T199" s="213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84</v>
      </c>
      <c r="AT199" s="215" t="s">
        <v>75</v>
      </c>
      <c r="AU199" s="215" t="s">
        <v>76</v>
      </c>
      <c r="AY199" s="214" t="s">
        <v>133</v>
      </c>
      <c r="BK199" s="216">
        <f>SUM(BK200:BK205)</f>
        <v>0</v>
      </c>
    </row>
    <row r="200" s="2" customFormat="1" ht="16.5" customHeight="1">
      <c r="A200" s="39"/>
      <c r="B200" s="40"/>
      <c r="C200" s="219" t="s">
        <v>615</v>
      </c>
      <c r="D200" s="219" t="s">
        <v>139</v>
      </c>
      <c r="E200" s="220" t="s">
        <v>137</v>
      </c>
      <c r="F200" s="221" t="s">
        <v>1056</v>
      </c>
      <c r="G200" s="222" t="s">
        <v>1009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152</v>
      </c>
      <c r="AT200" s="230" t="s">
        <v>139</v>
      </c>
      <c r="AU200" s="230" t="s">
        <v>84</v>
      </c>
      <c r="AY200" s="18" t="s">
        <v>133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152</v>
      </c>
      <c r="BM200" s="230" t="s">
        <v>1057</v>
      </c>
    </row>
    <row r="201" s="2" customFormat="1" ht="16.5" customHeight="1">
      <c r="A201" s="39"/>
      <c r="B201" s="40"/>
      <c r="C201" s="219" t="s">
        <v>620</v>
      </c>
      <c r="D201" s="219" t="s">
        <v>139</v>
      </c>
      <c r="E201" s="220" t="s">
        <v>1058</v>
      </c>
      <c r="F201" s="221" t="s">
        <v>1059</v>
      </c>
      <c r="G201" s="222" t="s">
        <v>1009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152</v>
      </c>
      <c r="AT201" s="230" t="s">
        <v>139</v>
      </c>
      <c r="AU201" s="230" t="s">
        <v>84</v>
      </c>
      <c r="AY201" s="18" t="s">
        <v>133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152</v>
      </c>
      <c r="BM201" s="230" t="s">
        <v>1060</v>
      </c>
    </row>
    <row r="202" s="2" customFormat="1" ht="16.5" customHeight="1">
      <c r="A202" s="39"/>
      <c r="B202" s="40"/>
      <c r="C202" s="219" t="s">
        <v>624</v>
      </c>
      <c r="D202" s="219" t="s">
        <v>139</v>
      </c>
      <c r="E202" s="220" t="s">
        <v>157</v>
      </c>
      <c r="F202" s="221" t="s">
        <v>1061</v>
      </c>
      <c r="G202" s="222" t="s">
        <v>1009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152</v>
      </c>
      <c r="AT202" s="230" t="s">
        <v>139</v>
      </c>
      <c r="AU202" s="230" t="s">
        <v>84</v>
      </c>
      <c r="AY202" s="18" t="s">
        <v>133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152</v>
      </c>
      <c r="BM202" s="230" t="s">
        <v>1062</v>
      </c>
    </row>
    <row r="203" s="2" customFormat="1" ht="16.5" customHeight="1">
      <c r="A203" s="39"/>
      <c r="B203" s="40"/>
      <c r="C203" s="219" t="s">
        <v>628</v>
      </c>
      <c r="D203" s="219" t="s">
        <v>139</v>
      </c>
      <c r="E203" s="220" t="s">
        <v>169</v>
      </c>
      <c r="F203" s="221" t="s">
        <v>1063</v>
      </c>
      <c r="G203" s="222" t="s">
        <v>1009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152</v>
      </c>
      <c r="AT203" s="230" t="s">
        <v>139</v>
      </c>
      <c r="AU203" s="230" t="s">
        <v>84</v>
      </c>
      <c r="AY203" s="18" t="s">
        <v>133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152</v>
      </c>
      <c r="BM203" s="230" t="s">
        <v>1064</v>
      </c>
    </row>
    <row r="204" s="2" customFormat="1" ht="16.5" customHeight="1">
      <c r="A204" s="39"/>
      <c r="B204" s="40"/>
      <c r="C204" s="219" t="s">
        <v>632</v>
      </c>
      <c r="D204" s="219" t="s">
        <v>139</v>
      </c>
      <c r="E204" s="220" t="s">
        <v>1065</v>
      </c>
      <c r="F204" s="221" t="s">
        <v>1066</v>
      </c>
      <c r="G204" s="222" t="s">
        <v>1009</v>
      </c>
      <c r="H204" s="223">
        <v>1</v>
      </c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152</v>
      </c>
      <c r="AT204" s="230" t="s">
        <v>139</v>
      </c>
      <c r="AU204" s="230" t="s">
        <v>84</v>
      </c>
      <c r="AY204" s="18" t="s">
        <v>133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152</v>
      </c>
      <c r="BM204" s="230" t="s">
        <v>1067</v>
      </c>
    </row>
    <row r="205" s="2" customFormat="1" ht="16.5" customHeight="1">
      <c r="A205" s="39"/>
      <c r="B205" s="40"/>
      <c r="C205" s="219" t="s">
        <v>636</v>
      </c>
      <c r="D205" s="219" t="s">
        <v>139</v>
      </c>
      <c r="E205" s="220" t="s">
        <v>1068</v>
      </c>
      <c r="F205" s="221" t="s">
        <v>1069</v>
      </c>
      <c r="G205" s="222" t="s">
        <v>1009</v>
      </c>
      <c r="H205" s="223">
        <v>1</v>
      </c>
      <c r="I205" s="224"/>
      <c r="J205" s="225">
        <f>ROUND(I205*H205,2)</f>
        <v>0</v>
      </c>
      <c r="K205" s="221" t="s">
        <v>1</v>
      </c>
      <c r="L205" s="45"/>
      <c r="M205" s="244" t="s">
        <v>1</v>
      </c>
      <c r="N205" s="245" t="s">
        <v>41</v>
      </c>
      <c r="O205" s="246"/>
      <c r="P205" s="247">
        <f>O205*H205</f>
        <v>0</v>
      </c>
      <c r="Q205" s="247">
        <v>0</v>
      </c>
      <c r="R205" s="247">
        <f>Q205*H205</f>
        <v>0</v>
      </c>
      <c r="S205" s="247">
        <v>0</v>
      </c>
      <c r="T205" s="24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152</v>
      </c>
      <c r="AT205" s="230" t="s">
        <v>139</v>
      </c>
      <c r="AU205" s="230" t="s">
        <v>84</v>
      </c>
      <c r="AY205" s="18" t="s">
        <v>133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152</v>
      </c>
      <c r="BM205" s="230" t="s">
        <v>1070</v>
      </c>
    </row>
    <row r="206" s="2" customFormat="1" ht="6.96" customHeight="1">
      <c r="A206" s="39"/>
      <c r="B206" s="67"/>
      <c r="C206" s="68"/>
      <c r="D206" s="68"/>
      <c r="E206" s="68"/>
      <c r="F206" s="68"/>
      <c r="G206" s="68"/>
      <c r="H206" s="68"/>
      <c r="I206" s="68"/>
      <c r="J206" s="68"/>
      <c r="K206" s="68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ZwK/VkJ4RaUgQ/T+4wSAc0E82XOAGeRwyl4IpacrNAiH6x2P94X6apn4ssP6LhA/f7kLYDl/cVREhI0TB1RIgg==" hashValue="uNupziXoEwjuQHSoy9AkqDmfOtyvQ1EGxUst5wPh4mMZyfh9tV7O834mJ9Cfh557zzosoinEgjoaummjrQvyNg==" algorithmName="SHA-512" password="CC35"/>
  <autoFilter ref="C119:K20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ul Foersterova v Přelouči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1072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107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ROUND((SUM(BE126:BE197)),  2)</f>
        <v>0</v>
      </c>
      <c r="G33" s="39"/>
      <c r="H33" s="39"/>
      <c r="I33" s="156">
        <v>0.20999999999999999</v>
      </c>
      <c r="J33" s="155">
        <f>ROUND(((SUM(BE126:BE197))*I33),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ROUND((SUM(BF126:BF197)),  2)</f>
        <v>0</v>
      </c>
      <c r="G34" s="39"/>
      <c r="H34" s="39"/>
      <c r="I34" s="156">
        <v>0.12</v>
      </c>
      <c r="J34" s="155">
        <f>ROUND(((SUM(BF126:BF197))*I34),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ROUND((SUM(BG126:BG197)),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ROUND((SUM(BH126:BH197)),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ROUND((SUM(BI126:BI197)),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Rekonstrukce ul Foersterova v Přelouči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SO 402 - Metropolitní síť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8. 8. 2024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Ing. Josef Havlíček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VDI Projekt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hidden="1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187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193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0"/>
      <c r="C101" s="181"/>
      <c r="D101" s="182" t="s">
        <v>1073</v>
      </c>
      <c r="E101" s="183"/>
      <c r="F101" s="183"/>
      <c r="G101" s="183"/>
      <c r="H101" s="183"/>
      <c r="I101" s="183"/>
      <c r="J101" s="184">
        <f>J142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6"/>
      <c r="C102" s="187"/>
      <c r="D102" s="188" t="s">
        <v>1074</v>
      </c>
      <c r="E102" s="189"/>
      <c r="F102" s="189"/>
      <c r="G102" s="189"/>
      <c r="H102" s="189"/>
      <c r="I102" s="189"/>
      <c r="J102" s="190">
        <f>J143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1075</v>
      </c>
      <c r="E103" s="189"/>
      <c r="F103" s="189"/>
      <c r="G103" s="189"/>
      <c r="H103" s="189"/>
      <c r="I103" s="189"/>
      <c r="J103" s="190">
        <f>J161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0"/>
      <c r="C104" s="181"/>
      <c r="D104" s="182" t="s">
        <v>114</v>
      </c>
      <c r="E104" s="183"/>
      <c r="F104" s="183"/>
      <c r="G104" s="183"/>
      <c r="H104" s="183"/>
      <c r="I104" s="183"/>
      <c r="J104" s="184">
        <f>J190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J191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1076</v>
      </c>
      <c r="E106" s="189"/>
      <c r="F106" s="189"/>
      <c r="G106" s="189"/>
      <c r="H106" s="189"/>
      <c r="I106" s="189"/>
      <c r="J106" s="190">
        <f>J193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/>
    <row r="110" hidden="1"/>
    <row r="111" hidden="1"/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Rekonstrukce ul Foersterova v Přelouči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 xml:space="preserve">SO 402 - Metropolitní síť 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Přelouč</v>
      </c>
      <c r="G120" s="41"/>
      <c r="H120" s="41"/>
      <c r="I120" s="33" t="s">
        <v>22</v>
      </c>
      <c r="J120" s="80" t="str">
        <f>IF(J12="","",J12)</f>
        <v>8. 8. 2024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Město Přelouč</v>
      </c>
      <c r="G122" s="41"/>
      <c r="H122" s="41"/>
      <c r="I122" s="33" t="s">
        <v>30</v>
      </c>
      <c r="J122" s="37" t="str">
        <f>E21</f>
        <v>Ing. Josef Havlíček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>VDI Projekt s.r.o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119</v>
      </c>
      <c r="D125" s="195" t="s">
        <v>61</v>
      </c>
      <c r="E125" s="195" t="s">
        <v>57</v>
      </c>
      <c r="F125" s="195" t="s">
        <v>58</v>
      </c>
      <c r="G125" s="195" t="s">
        <v>120</v>
      </c>
      <c r="H125" s="195" t="s">
        <v>121</v>
      </c>
      <c r="I125" s="195" t="s">
        <v>122</v>
      </c>
      <c r="J125" s="195" t="s">
        <v>110</v>
      </c>
      <c r="K125" s="196" t="s">
        <v>123</v>
      </c>
      <c r="L125" s="197"/>
      <c r="M125" s="101" t="s">
        <v>1</v>
      </c>
      <c r="N125" s="102" t="s">
        <v>40</v>
      </c>
      <c r="O125" s="102" t="s">
        <v>124</v>
      </c>
      <c r="P125" s="102" t="s">
        <v>125</v>
      </c>
      <c r="Q125" s="102" t="s">
        <v>126</v>
      </c>
      <c r="R125" s="102" t="s">
        <v>127</v>
      </c>
      <c r="S125" s="102" t="s">
        <v>128</v>
      </c>
      <c r="T125" s="103" t="s">
        <v>129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130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P127+P142+P190</f>
        <v>0</v>
      </c>
      <c r="Q126" s="105"/>
      <c r="R126" s="200">
        <f>R127+R142+R190</f>
        <v>1.6958546000000001</v>
      </c>
      <c r="S126" s="105"/>
      <c r="T126" s="201">
        <f>T127+T142+T190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112</v>
      </c>
      <c r="BK126" s="202">
        <f>BK127+BK142+BK190</f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131</v>
      </c>
      <c r="F127" s="206" t="s">
        <v>132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P128+P131+P133</f>
        <v>0</v>
      </c>
      <c r="Q127" s="211"/>
      <c r="R127" s="212">
        <f>R128+R131+R133</f>
        <v>0</v>
      </c>
      <c r="S127" s="211"/>
      <c r="T127" s="213">
        <f>T128+T131+T133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133</v>
      </c>
      <c r="BK127" s="216">
        <f>BK128+BK131+BK133</f>
        <v>0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84</v>
      </c>
      <c r="F128" s="217" t="s">
        <v>197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SUM(P129:P130)</f>
        <v>0</v>
      </c>
      <c r="Q128" s="211"/>
      <c r="R128" s="212">
        <f>SUM(R129:R130)</f>
        <v>0</v>
      </c>
      <c r="S128" s="211"/>
      <c r="T128" s="21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84</v>
      </c>
      <c r="AY128" s="214" t="s">
        <v>133</v>
      </c>
      <c r="BK128" s="216">
        <f>SUM(BK129:BK130)</f>
        <v>0</v>
      </c>
    </row>
    <row r="129" s="2" customFormat="1" ht="24.15" customHeight="1">
      <c r="A129" s="39"/>
      <c r="B129" s="40"/>
      <c r="C129" s="219" t="s">
        <v>84</v>
      </c>
      <c r="D129" s="219" t="s">
        <v>139</v>
      </c>
      <c r="E129" s="220" t="s">
        <v>1077</v>
      </c>
      <c r="F129" s="221" t="s">
        <v>1078</v>
      </c>
      <c r="G129" s="222" t="s">
        <v>268</v>
      </c>
      <c r="H129" s="223">
        <v>21</v>
      </c>
      <c r="I129" s="224"/>
      <c r="J129" s="225">
        <f>ROUND(I129*H129,2)</f>
        <v>0</v>
      </c>
      <c r="K129" s="221" t="s">
        <v>178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139</v>
      </c>
      <c r="AU129" s="230" t="s">
        <v>86</v>
      </c>
      <c r="AY129" s="18" t="s">
        <v>133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152</v>
      </c>
      <c r="BM129" s="230" t="s">
        <v>1079</v>
      </c>
    </row>
    <row r="130" s="13" customFormat="1">
      <c r="A130" s="13"/>
      <c r="B130" s="232"/>
      <c r="C130" s="233"/>
      <c r="D130" s="234" t="s">
        <v>162</v>
      </c>
      <c r="E130" s="235" t="s">
        <v>1</v>
      </c>
      <c r="F130" s="236" t="s">
        <v>1080</v>
      </c>
      <c r="G130" s="233"/>
      <c r="H130" s="237">
        <v>21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162</v>
      </c>
      <c r="AU130" s="243" t="s">
        <v>86</v>
      </c>
      <c r="AV130" s="13" t="s">
        <v>86</v>
      </c>
      <c r="AW130" s="13" t="s">
        <v>32</v>
      </c>
      <c r="AX130" s="13" t="s">
        <v>84</v>
      </c>
      <c r="AY130" s="243" t="s">
        <v>133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242</v>
      </c>
      <c r="F131" s="217" t="s">
        <v>540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</f>
        <v>0</v>
      </c>
      <c r="Q131" s="211"/>
      <c r="R131" s="212">
        <f>R132</f>
        <v>0</v>
      </c>
      <c r="S131" s="211"/>
      <c r="T131" s="21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133</v>
      </c>
      <c r="BK131" s="216">
        <f>BK132</f>
        <v>0</v>
      </c>
    </row>
    <row r="132" s="2" customFormat="1" ht="21.75" customHeight="1">
      <c r="A132" s="39"/>
      <c r="B132" s="40"/>
      <c r="C132" s="219" t="s">
        <v>86</v>
      </c>
      <c r="D132" s="219" t="s">
        <v>139</v>
      </c>
      <c r="E132" s="220" t="s">
        <v>1081</v>
      </c>
      <c r="F132" s="221" t="s">
        <v>1082</v>
      </c>
      <c r="G132" s="222" t="s">
        <v>245</v>
      </c>
      <c r="H132" s="223">
        <v>760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139</v>
      </c>
      <c r="AU132" s="230" t="s">
        <v>86</v>
      </c>
      <c r="AY132" s="18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152</v>
      </c>
      <c r="BM132" s="230" t="s">
        <v>1083</v>
      </c>
    </row>
    <row r="133" s="12" customFormat="1" ht="22.8" customHeight="1">
      <c r="A133" s="12"/>
      <c r="B133" s="203"/>
      <c r="C133" s="204"/>
      <c r="D133" s="205" t="s">
        <v>75</v>
      </c>
      <c r="E133" s="217" t="s">
        <v>691</v>
      </c>
      <c r="F133" s="217" t="s">
        <v>692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SUM(P134:P141)</f>
        <v>0</v>
      </c>
      <c r="Q133" s="211"/>
      <c r="R133" s="212">
        <f>SUM(R134:R141)</f>
        <v>0</v>
      </c>
      <c r="S133" s="211"/>
      <c r="T133" s="213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84</v>
      </c>
      <c r="AY133" s="214" t="s">
        <v>133</v>
      </c>
      <c r="BK133" s="216">
        <f>SUM(BK134:BK141)</f>
        <v>0</v>
      </c>
    </row>
    <row r="134" s="2" customFormat="1" ht="16.5" customHeight="1">
      <c r="A134" s="39"/>
      <c r="B134" s="40"/>
      <c r="C134" s="219" t="s">
        <v>148</v>
      </c>
      <c r="D134" s="219" t="s">
        <v>139</v>
      </c>
      <c r="E134" s="220" t="s">
        <v>715</v>
      </c>
      <c r="F134" s="221" t="s">
        <v>716</v>
      </c>
      <c r="G134" s="222" t="s">
        <v>337</v>
      </c>
      <c r="H134" s="223">
        <v>48.299999999999997</v>
      </c>
      <c r="I134" s="224"/>
      <c r="J134" s="225">
        <f>ROUND(I134*H134,2)</f>
        <v>0</v>
      </c>
      <c r="K134" s="221" t="s">
        <v>178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139</v>
      </c>
      <c r="AU134" s="230" t="s">
        <v>86</v>
      </c>
      <c r="AY134" s="18" t="s">
        <v>133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152</v>
      </c>
      <c r="BM134" s="230" t="s">
        <v>1084</v>
      </c>
    </row>
    <row r="135" s="13" customFormat="1">
      <c r="A135" s="13"/>
      <c r="B135" s="232"/>
      <c r="C135" s="233"/>
      <c r="D135" s="234" t="s">
        <v>162</v>
      </c>
      <c r="E135" s="235" t="s">
        <v>1</v>
      </c>
      <c r="F135" s="236" t="s">
        <v>1085</v>
      </c>
      <c r="G135" s="233"/>
      <c r="H135" s="237">
        <v>48.299999999999997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162</v>
      </c>
      <c r="AU135" s="243" t="s">
        <v>86</v>
      </c>
      <c r="AV135" s="13" t="s">
        <v>86</v>
      </c>
      <c r="AW135" s="13" t="s">
        <v>32</v>
      </c>
      <c r="AX135" s="13" t="s">
        <v>76</v>
      </c>
      <c r="AY135" s="243" t="s">
        <v>133</v>
      </c>
    </row>
    <row r="136" s="15" customFormat="1">
      <c r="A136" s="15"/>
      <c r="B136" s="259"/>
      <c r="C136" s="260"/>
      <c r="D136" s="234" t="s">
        <v>162</v>
      </c>
      <c r="E136" s="261" t="s">
        <v>1</v>
      </c>
      <c r="F136" s="262" t="s">
        <v>212</v>
      </c>
      <c r="G136" s="260"/>
      <c r="H136" s="263">
        <v>48.299999999999997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9" t="s">
        <v>162</v>
      </c>
      <c r="AU136" s="269" t="s">
        <v>86</v>
      </c>
      <c r="AV136" s="15" t="s">
        <v>152</v>
      </c>
      <c r="AW136" s="15" t="s">
        <v>32</v>
      </c>
      <c r="AX136" s="15" t="s">
        <v>84</v>
      </c>
      <c r="AY136" s="269" t="s">
        <v>133</v>
      </c>
    </row>
    <row r="137" s="2" customFormat="1" ht="24.15" customHeight="1">
      <c r="A137" s="39"/>
      <c r="B137" s="40"/>
      <c r="C137" s="219" t="s">
        <v>152</v>
      </c>
      <c r="D137" s="219" t="s">
        <v>139</v>
      </c>
      <c r="E137" s="220" t="s">
        <v>723</v>
      </c>
      <c r="F137" s="221" t="s">
        <v>724</v>
      </c>
      <c r="G137" s="222" t="s">
        <v>337</v>
      </c>
      <c r="H137" s="223">
        <v>294</v>
      </c>
      <c r="I137" s="224"/>
      <c r="J137" s="225">
        <f>ROUND(I137*H137,2)</f>
        <v>0</v>
      </c>
      <c r="K137" s="221" t="s">
        <v>178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139</v>
      </c>
      <c r="AU137" s="230" t="s">
        <v>86</v>
      </c>
      <c r="AY137" s="18" t="s">
        <v>133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152</v>
      </c>
      <c r="BM137" s="230" t="s">
        <v>1086</v>
      </c>
    </row>
    <row r="138" s="13" customFormat="1">
      <c r="A138" s="13"/>
      <c r="B138" s="232"/>
      <c r="C138" s="233"/>
      <c r="D138" s="234" t="s">
        <v>162</v>
      </c>
      <c r="E138" s="235" t="s">
        <v>1</v>
      </c>
      <c r="F138" s="236" t="s">
        <v>1087</v>
      </c>
      <c r="G138" s="233"/>
      <c r="H138" s="237">
        <v>294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162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133</v>
      </c>
    </row>
    <row r="139" s="2" customFormat="1" ht="33" customHeight="1">
      <c r="A139" s="39"/>
      <c r="B139" s="40"/>
      <c r="C139" s="219" t="s">
        <v>136</v>
      </c>
      <c r="D139" s="219" t="s">
        <v>139</v>
      </c>
      <c r="E139" s="220" t="s">
        <v>728</v>
      </c>
      <c r="F139" s="221" t="s">
        <v>729</v>
      </c>
      <c r="G139" s="222" t="s">
        <v>337</v>
      </c>
      <c r="H139" s="223">
        <v>48.299999999999997</v>
      </c>
      <c r="I139" s="224"/>
      <c r="J139" s="225">
        <f>ROUND(I139*H139,2)</f>
        <v>0</v>
      </c>
      <c r="K139" s="221" t="s">
        <v>178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152</v>
      </c>
      <c r="AT139" s="230" t="s">
        <v>139</v>
      </c>
      <c r="AU139" s="230" t="s">
        <v>86</v>
      </c>
      <c r="AY139" s="18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152</v>
      </c>
      <c r="BM139" s="230" t="s">
        <v>1088</v>
      </c>
    </row>
    <row r="140" s="13" customFormat="1">
      <c r="A140" s="13"/>
      <c r="B140" s="232"/>
      <c r="C140" s="233"/>
      <c r="D140" s="234" t="s">
        <v>162</v>
      </c>
      <c r="E140" s="235" t="s">
        <v>1</v>
      </c>
      <c r="F140" s="236" t="s">
        <v>1089</v>
      </c>
      <c r="G140" s="233"/>
      <c r="H140" s="237">
        <v>48.299999999999997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133</v>
      </c>
    </row>
    <row r="141" s="15" customFormat="1">
      <c r="A141" s="15"/>
      <c r="B141" s="259"/>
      <c r="C141" s="260"/>
      <c r="D141" s="234" t="s">
        <v>162</v>
      </c>
      <c r="E141" s="261" t="s">
        <v>1</v>
      </c>
      <c r="F141" s="262" t="s">
        <v>212</v>
      </c>
      <c r="G141" s="260"/>
      <c r="H141" s="263">
        <v>48.299999999999997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162</v>
      </c>
      <c r="AU141" s="269" t="s">
        <v>86</v>
      </c>
      <c r="AV141" s="15" t="s">
        <v>152</v>
      </c>
      <c r="AW141" s="15" t="s">
        <v>32</v>
      </c>
      <c r="AX141" s="15" t="s">
        <v>84</v>
      </c>
      <c r="AY141" s="269" t="s">
        <v>133</v>
      </c>
    </row>
    <row r="142" s="12" customFormat="1" ht="25.92" customHeight="1">
      <c r="A142" s="12"/>
      <c r="B142" s="203"/>
      <c r="C142" s="204"/>
      <c r="D142" s="205" t="s">
        <v>75</v>
      </c>
      <c r="E142" s="206" t="s">
        <v>365</v>
      </c>
      <c r="F142" s="206" t="s">
        <v>1090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P143+P161</f>
        <v>0</v>
      </c>
      <c r="Q142" s="211"/>
      <c r="R142" s="212">
        <f>R143+R161</f>
        <v>1.6958546000000001</v>
      </c>
      <c r="S142" s="211"/>
      <c r="T142" s="213">
        <f>T143+T161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148</v>
      </c>
      <c r="AT142" s="215" t="s">
        <v>75</v>
      </c>
      <c r="AU142" s="215" t="s">
        <v>76</v>
      </c>
      <c r="AY142" s="214" t="s">
        <v>133</v>
      </c>
      <c r="BK142" s="216">
        <f>BK143+BK161</f>
        <v>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1091</v>
      </c>
      <c r="F143" s="217" t="s">
        <v>1092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SUM(P144:P160)</f>
        <v>0</v>
      </c>
      <c r="Q143" s="211"/>
      <c r="R143" s="212">
        <f>SUM(R144:R160)</f>
        <v>0.38</v>
      </c>
      <c r="S143" s="211"/>
      <c r="T143" s="213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148</v>
      </c>
      <c r="AT143" s="215" t="s">
        <v>75</v>
      </c>
      <c r="AU143" s="215" t="s">
        <v>84</v>
      </c>
      <c r="AY143" s="214" t="s">
        <v>133</v>
      </c>
      <c r="BK143" s="216">
        <f>SUM(BK144:BK160)</f>
        <v>0</v>
      </c>
    </row>
    <row r="144" s="2" customFormat="1" ht="24.15" customHeight="1">
      <c r="A144" s="39"/>
      <c r="B144" s="40"/>
      <c r="C144" s="219" t="s">
        <v>164</v>
      </c>
      <c r="D144" s="219" t="s">
        <v>139</v>
      </c>
      <c r="E144" s="220" t="s">
        <v>1093</v>
      </c>
      <c r="F144" s="221" t="s">
        <v>1094</v>
      </c>
      <c r="G144" s="222" t="s">
        <v>245</v>
      </c>
      <c r="H144" s="223">
        <v>20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585</v>
      </c>
      <c r="AT144" s="230" t="s">
        <v>139</v>
      </c>
      <c r="AU144" s="230" t="s">
        <v>86</v>
      </c>
      <c r="AY144" s="18" t="s">
        <v>133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585</v>
      </c>
      <c r="BM144" s="230" t="s">
        <v>1095</v>
      </c>
    </row>
    <row r="145" s="13" customFormat="1">
      <c r="A145" s="13"/>
      <c r="B145" s="232"/>
      <c r="C145" s="233"/>
      <c r="D145" s="234" t="s">
        <v>162</v>
      </c>
      <c r="E145" s="235" t="s">
        <v>1</v>
      </c>
      <c r="F145" s="236" t="s">
        <v>1096</v>
      </c>
      <c r="G145" s="233"/>
      <c r="H145" s="237">
        <v>20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133</v>
      </c>
    </row>
    <row r="146" s="2" customFormat="1" ht="16.5" customHeight="1">
      <c r="A146" s="39"/>
      <c r="B146" s="40"/>
      <c r="C146" s="281" t="s">
        <v>171</v>
      </c>
      <c r="D146" s="281" t="s">
        <v>365</v>
      </c>
      <c r="E146" s="282" t="s">
        <v>1097</v>
      </c>
      <c r="F146" s="283" t="s">
        <v>1098</v>
      </c>
      <c r="G146" s="284" t="s">
        <v>245</v>
      </c>
      <c r="H146" s="285">
        <v>20</v>
      </c>
      <c r="I146" s="286"/>
      <c r="J146" s="287">
        <f>ROUND(I146*H146,2)</f>
        <v>0</v>
      </c>
      <c r="K146" s="283" t="s">
        <v>1</v>
      </c>
      <c r="L146" s="288"/>
      <c r="M146" s="289" t="s">
        <v>1</v>
      </c>
      <c r="N146" s="290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1099</v>
      </c>
      <c r="AT146" s="230" t="s">
        <v>365</v>
      </c>
      <c r="AU146" s="230" t="s">
        <v>86</v>
      </c>
      <c r="AY146" s="18" t="s">
        <v>133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585</v>
      </c>
      <c r="BM146" s="230" t="s">
        <v>1100</v>
      </c>
    </row>
    <row r="147" s="2" customFormat="1" ht="16.5" customHeight="1">
      <c r="A147" s="39"/>
      <c r="B147" s="40"/>
      <c r="C147" s="219" t="s">
        <v>242</v>
      </c>
      <c r="D147" s="219" t="s">
        <v>139</v>
      </c>
      <c r="E147" s="220" t="s">
        <v>1101</v>
      </c>
      <c r="F147" s="221" t="s">
        <v>1102</v>
      </c>
      <c r="G147" s="222" t="s">
        <v>245</v>
      </c>
      <c r="H147" s="223">
        <v>120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585</v>
      </c>
      <c r="AT147" s="230" t="s">
        <v>139</v>
      </c>
      <c r="AU147" s="230" t="s">
        <v>86</v>
      </c>
      <c r="AY147" s="18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585</v>
      </c>
      <c r="BM147" s="230" t="s">
        <v>1103</v>
      </c>
    </row>
    <row r="148" s="13" customFormat="1">
      <c r="A148" s="13"/>
      <c r="B148" s="232"/>
      <c r="C148" s="233"/>
      <c r="D148" s="234" t="s">
        <v>162</v>
      </c>
      <c r="E148" s="235" t="s">
        <v>1</v>
      </c>
      <c r="F148" s="236" t="s">
        <v>1104</v>
      </c>
      <c r="G148" s="233"/>
      <c r="H148" s="237">
        <v>120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133</v>
      </c>
    </row>
    <row r="149" s="15" customFormat="1">
      <c r="A149" s="15"/>
      <c r="B149" s="259"/>
      <c r="C149" s="260"/>
      <c r="D149" s="234" t="s">
        <v>162</v>
      </c>
      <c r="E149" s="261" t="s">
        <v>1</v>
      </c>
      <c r="F149" s="262" t="s">
        <v>212</v>
      </c>
      <c r="G149" s="260"/>
      <c r="H149" s="263">
        <v>120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9" t="s">
        <v>162</v>
      </c>
      <c r="AU149" s="269" t="s">
        <v>86</v>
      </c>
      <c r="AV149" s="15" t="s">
        <v>152</v>
      </c>
      <c r="AW149" s="15" t="s">
        <v>32</v>
      </c>
      <c r="AX149" s="15" t="s">
        <v>84</v>
      </c>
      <c r="AY149" s="269" t="s">
        <v>133</v>
      </c>
    </row>
    <row r="150" s="2" customFormat="1" ht="16.5" customHeight="1">
      <c r="A150" s="39"/>
      <c r="B150" s="40"/>
      <c r="C150" s="281" t="s">
        <v>248</v>
      </c>
      <c r="D150" s="281" t="s">
        <v>365</v>
      </c>
      <c r="E150" s="282" t="s">
        <v>1105</v>
      </c>
      <c r="F150" s="283" t="s">
        <v>1106</v>
      </c>
      <c r="G150" s="284" t="s">
        <v>245</v>
      </c>
      <c r="H150" s="285">
        <v>120</v>
      </c>
      <c r="I150" s="286"/>
      <c r="J150" s="287">
        <f>ROUND(I150*H150,2)</f>
        <v>0</v>
      </c>
      <c r="K150" s="283" t="s">
        <v>1</v>
      </c>
      <c r="L150" s="288"/>
      <c r="M150" s="289" t="s">
        <v>1</v>
      </c>
      <c r="N150" s="290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1038</v>
      </c>
      <c r="AT150" s="230" t="s">
        <v>365</v>
      </c>
      <c r="AU150" s="230" t="s">
        <v>86</v>
      </c>
      <c r="AY150" s="18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1038</v>
      </c>
      <c r="BM150" s="230" t="s">
        <v>1107</v>
      </c>
    </row>
    <row r="151" s="13" customFormat="1">
      <c r="A151" s="13"/>
      <c r="B151" s="232"/>
      <c r="C151" s="233"/>
      <c r="D151" s="234" t="s">
        <v>162</v>
      </c>
      <c r="E151" s="233"/>
      <c r="F151" s="236" t="s">
        <v>1108</v>
      </c>
      <c r="G151" s="233"/>
      <c r="H151" s="237">
        <v>120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86</v>
      </c>
      <c r="AV151" s="13" t="s">
        <v>86</v>
      </c>
      <c r="AW151" s="13" t="s">
        <v>4</v>
      </c>
      <c r="AX151" s="13" t="s">
        <v>84</v>
      </c>
      <c r="AY151" s="243" t="s">
        <v>133</v>
      </c>
    </row>
    <row r="152" s="2" customFormat="1" ht="16.5" customHeight="1">
      <c r="A152" s="39"/>
      <c r="B152" s="40"/>
      <c r="C152" s="219" t="s">
        <v>256</v>
      </c>
      <c r="D152" s="219" t="s">
        <v>139</v>
      </c>
      <c r="E152" s="220" t="s">
        <v>1109</v>
      </c>
      <c r="F152" s="221" t="s">
        <v>1110</v>
      </c>
      <c r="G152" s="222" t="s">
        <v>245</v>
      </c>
      <c r="H152" s="223">
        <v>760</v>
      </c>
      <c r="I152" s="224"/>
      <c r="J152" s="225">
        <f>ROUND(I152*H152,2)</f>
        <v>0</v>
      </c>
      <c r="K152" s="221" t="s">
        <v>178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585</v>
      </c>
      <c r="AT152" s="230" t="s">
        <v>139</v>
      </c>
      <c r="AU152" s="230" t="s">
        <v>86</v>
      </c>
      <c r="AY152" s="18" t="s">
        <v>133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585</v>
      </c>
      <c r="BM152" s="230" t="s">
        <v>1111</v>
      </c>
    </row>
    <row r="153" s="13" customFormat="1">
      <c r="A153" s="13"/>
      <c r="B153" s="232"/>
      <c r="C153" s="233"/>
      <c r="D153" s="234" t="s">
        <v>162</v>
      </c>
      <c r="E153" s="235" t="s">
        <v>1</v>
      </c>
      <c r="F153" s="236" t="s">
        <v>1112</v>
      </c>
      <c r="G153" s="233"/>
      <c r="H153" s="237">
        <v>760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86</v>
      </c>
      <c r="AV153" s="13" t="s">
        <v>86</v>
      </c>
      <c r="AW153" s="13" t="s">
        <v>32</v>
      </c>
      <c r="AX153" s="13" t="s">
        <v>84</v>
      </c>
      <c r="AY153" s="243" t="s">
        <v>133</v>
      </c>
    </row>
    <row r="154" s="2" customFormat="1" ht="21.75" customHeight="1">
      <c r="A154" s="39"/>
      <c r="B154" s="40"/>
      <c r="C154" s="281" t="s">
        <v>261</v>
      </c>
      <c r="D154" s="281" t="s">
        <v>365</v>
      </c>
      <c r="E154" s="282" t="s">
        <v>1113</v>
      </c>
      <c r="F154" s="283" t="s">
        <v>1114</v>
      </c>
      <c r="G154" s="284" t="s">
        <v>245</v>
      </c>
      <c r="H154" s="285">
        <v>320</v>
      </c>
      <c r="I154" s="286"/>
      <c r="J154" s="287">
        <f>ROUND(I154*H154,2)</f>
        <v>0</v>
      </c>
      <c r="K154" s="283" t="s">
        <v>1</v>
      </c>
      <c r="L154" s="288"/>
      <c r="M154" s="289" t="s">
        <v>1</v>
      </c>
      <c r="N154" s="290" t="s">
        <v>41</v>
      </c>
      <c r="O154" s="92"/>
      <c r="P154" s="228">
        <f>O154*H154</f>
        <v>0</v>
      </c>
      <c r="Q154" s="228">
        <v>0.00050000000000000001</v>
      </c>
      <c r="R154" s="228">
        <f>Q154*H154</f>
        <v>0.16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1038</v>
      </c>
      <c r="AT154" s="230" t="s">
        <v>365</v>
      </c>
      <c r="AU154" s="230" t="s">
        <v>86</v>
      </c>
      <c r="AY154" s="18" t="s">
        <v>133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1038</v>
      </c>
      <c r="BM154" s="230" t="s">
        <v>1115</v>
      </c>
    </row>
    <row r="155" s="2" customFormat="1" ht="21.75" customHeight="1">
      <c r="A155" s="39"/>
      <c r="B155" s="40"/>
      <c r="C155" s="281" t="s">
        <v>8</v>
      </c>
      <c r="D155" s="281" t="s">
        <v>365</v>
      </c>
      <c r="E155" s="282" t="s">
        <v>1116</v>
      </c>
      <c r="F155" s="283" t="s">
        <v>1117</v>
      </c>
      <c r="G155" s="284" t="s">
        <v>245</v>
      </c>
      <c r="H155" s="285">
        <v>320</v>
      </c>
      <c r="I155" s="286"/>
      <c r="J155" s="287">
        <f>ROUND(I155*H155,2)</f>
        <v>0</v>
      </c>
      <c r="K155" s="283" t="s">
        <v>1</v>
      </c>
      <c r="L155" s="288"/>
      <c r="M155" s="289" t="s">
        <v>1</v>
      </c>
      <c r="N155" s="290" t="s">
        <v>41</v>
      </c>
      <c r="O155" s="92"/>
      <c r="P155" s="228">
        <f>O155*H155</f>
        <v>0</v>
      </c>
      <c r="Q155" s="228">
        <v>0.00050000000000000001</v>
      </c>
      <c r="R155" s="228">
        <f>Q155*H155</f>
        <v>0.16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1038</v>
      </c>
      <c r="AT155" s="230" t="s">
        <v>365</v>
      </c>
      <c r="AU155" s="230" t="s">
        <v>86</v>
      </c>
      <c r="AY155" s="18" t="s">
        <v>133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1038</v>
      </c>
      <c r="BM155" s="230" t="s">
        <v>1118</v>
      </c>
    </row>
    <row r="156" s="2" customFormat="1" ht="21.75" customHeight="1">
      <c r="A156" s="39"/>
      <c r="B156" s="40"/>
      <c r="C156" s="281" t="s">
        <v>278</v>
      </c>
      <c r="D156" s="281" t="s">
        <v>365</v>
      </c>
      <c r="E156" s="282" t="s">
        <v>1119</v>
      </c>
      <c r="F156" s="283" t="s">
        <v>1120</v>
      </c>
      <c r="G156" s="284" t="s">
        <v>245</v>
      </c>
      <c r="H156" s="285">
        <v>120</v>
      </c>
      <c r="I156" s="286"/>
      <c r="J156" s="287">
        <f>ROUND(I156*H156,2)</f>
        <v>0</v>
      </c>
      <c r="K156" s="283" t="s">
        <v>1</v>
      </c>
      <c r="L156" s="288"/>
      <c r="M156" s="289" t="s">
        <v>1</v>
      </c>
      <c r="N156" s="290" t="s">
        <v>41</v>
      </c>
      <c r="O156" s="92"/>
      <c r="P156" s="228">
        <f>O156*H156</f>
        <v>0</v>
      </c>
      <c r="Q156" s="228">
        <v>0.00050000000000000001</v>
      </c>
      <c r="R156" s="228">
        <f>Q156*H156</f>
        <v>0.059999999999999998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1038</v>
      </c>
      <c r="AT156" s="230" t="s">
        <v>365</v>
      </c>
      <c r="AU156" s="230" t="s">
        <v>86</v>
      </c>
      <c r="AY156" s="18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1038</v>
      </c>
      <c r="BM156" s="230" t="s">
        <v>1121</v>
      </c>
    </row>
    <row r="157" s="2" customFormat="1" ht="24.15" customHeight="1">
      <c r="A157" s="39"/>
      <c r="B157" s="40"/>
      <c r="C157" s="219" t="s">
        <v>283</v>
      </c>
      <c r="D157" s="219" t="s">
        <v>139</v>
      </c>
      <c r="E157" s="220" t="s">
        <v>1122</v>
      </c>
      <c r="F157" s="221" t="s">
        <v>1123</v>
      </c>
      <c r="G157" s="222" t="s">
        <v>995</v>
      </c>
      <c r="H157" s="223">
        <v>0.76000000000000001</v>
      </c>
      <c r="I157" s="224"/>
      <c r="J157" s="225">
        <f>ROUND(I157*H157,2)</f>
        <v>0</v>
      </c>
      <c r="K157" s="221" t="s">
        <v>178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585</v>
      </c>
      <c r="AT157" s="230" t="s">
        <v>139</v>
      </c>
      <c r="AU157" s="230" t="s">
        <v>86</v>
      </c>
      <c r="AY157" s="18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585</v>
      </c>
      <c r="BM157" s="230" t="s">
        <v>1124</v>
      </c>
    </row>
    <row r="158" s="13" customFormat="1">
      <c r="A158" s="13"/>
      <c r="B158" s="232"/>
      <c r="C158" s="233"/>
      <c r="D158" s="234" t="s">
        <v>162</v>
      </c>
      <c r="E158" s="235" t="s">
        <v>1</v>
      </c>
      <c r="F158" s="236" t="s">
        <v>1125</v>
      </c>
      <c r="G158" s="233"/>
      <c r="H158" s="237">
        <v>0.76000000000000001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86</v>
      </c>
      <c r="AV158" s="13" t="s">
        <v>86</v>
      </c>
      <c r="AW158" s="13" t="s">
        <v>32</v>
      </c>
      <c r="AX158" s="13" t="s">
        <v>84</v>
      </c>
      <c r="AY158" s="243" t="s">
        <v>133</v>
      </c>
    </row>
    <row r="159" s="2" customFormat="1" ht="24.15" customHeight="1">
      <c r="A159" s="39"/>
      <c r="B159" s="40"/>
      <c r="C159" s="219" t="s">
        <v>288</v>
      </c>
      <c r="D159" s="219" t="s">
        <v>139</v>
      </c>
      <c r="E159" s="220" t="s">
        <v>1126</v>
      </c>
      <c r="F159" s="221" t="s">
        <v>1127</v>
      </c>
      <c r="G159" s="222" t="s">
        <v>174</v>
      </c>
      <c r="H159" s="223">
        <v>6</v>
      </c>
      <c r="I159" s="224"/>
      <c r="J159" s="225">
        <f>ROUND(I159*H159,2)</f>
        <v>0</v>
      </c>
      <c r="K159" s="221" t="s">
        <v>178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585</v>
      </c>
      <c r="AT159" s="230" t="s">
        <v>139</v>
      </c>
      <c r="AU159" s="230" t="s">
        <v>86</v>
      </c>
      <c r="AY159" s="18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585</v>
      </c>
      <c r="BM159" s="230" t="s">
        <v>1128</v>
      </c>
    </row>
    <row r="160" s="2" customFormat="1" ht="24.15" customHeight="1">
      <c r="A160" s="39"/>
      <c r="B160" s="40"/>
      <c r="C160" s="281" t="s">
        <v>298</v>
      </c>
      <c r="D160" s="281" t="s">
        <v>365</v>
      </c>
      <c r="E160" s="282" t="s">
        <v>1129</v>
      </c>
      <c r="F160" s="283" t="s">
        <v>1130</v>
      </c>
      <c r="G160" s="284" t="s">
        <v>174</v>
      </c>
      <c r="H160" s="285">
        <v>6</v>
      </c>
      <c r="I160" s="286"/>
      <c r="J160" s="287">
        <f>ROUND(I160*H160,2)</f>
        <v>0</v>
      </c>
      <c r="K160" s="283" t="s">
        <v>1</v>
      </c>
      <c r="L160" s="288"/>
      <c r="M160" s="289" t="s">
        <v>1</v>
      </c>
      <c r="N160" s="290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1038</v>
      </c>
      <c r="AT160" s="230" t="s">
        <v>365</v>
      </c>
      <c r="AU160" s="230" t="s">
        <v>86</v>
      </c>
      <c r="AY160" s="18" t="s">
        <v>133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1038</v>
      </c>
      <c r="BM160" s="230" t="s">
        <v>1131</v>
      </c>
    </row>
    <row r="161" s="12" customFormat="1" ht="22.8" customHeight="1">
      <c r="A161" s="12"/>
      <c r="B161" s="203"/>
      <c r="C161" s="204"/>
      <c r="D161" s="205" t="s">
        <v>75</v>
      </c>
      <c r="E161" s="217" t="s">
        <v>1132</v>
      </c>
      <c r="F161" s="217" t="s">
        <v>1133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SUM(P162:P189)</f>
        <v>0</v>
      </c>
      <c r="Q161" s="211"/>
      <c r="R161" s="212">
        <f>SUM(R162:R189)</f>
        <v>1.3158546</v>
      </c>
      <c r="S161" s="211"/>
      <c r="T161" s="213">
        <f>SUM(T162:T189)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148</v>
      </c>
      <c r="AT161" s="215" t="s">
        <v>75</v>
      </c>
      <c r="AU161" s="215" t="s">
        <v>84</v>
      </c>
      <c r="AY161" s="214" t="s">
        <v>133</v>
      </c>
      <c r="BK161" s="216">
        <f>SUM(BK162:BK189)</f>
        <v>0</v>
      </c>
    </row>
    <row r="162" s="2" customFormat="1" ht="24.15" customHeight="1">
      <c r="A162" s="39"/>
      <c r="B162" s="40"/>
      <c r="C162" s="219" t="s">
        <v>303</v>
      </c>
      <c r="D162" s="219" t="s">
        <v>139</v>
      </c>
      <c r="E162" s="220" t="s">
        <v>1134</v>
      </c>
      <c r="F162" s="221" t="s">
        <v>1135</v>
      </c>
      <c r="G162" s="222" t="s">
        <v>995</v>
      </c>
      <c r="H162" s="223">
        <v>0.32000000000000001</v>
      </c>
      <c r="I162" s="224"/>
      <c r="J162" s="225">
        <f>ROUND(I162*H162,2)</f>
        <v>0</v>
      </c>
      <c r="K162" s="221" t="s">
        <v>178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0.0019300000000000001</v>
      </c>
      <c r="R162" s="228">
        <f>Q162*H162</f>
        <v>0.00061760000000000005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585</v>
      </c>
      <c r="AT162" s="230" t="s">
        <v>139</v>
      </c>
      <c r="AU162" s="230" t="s">
        <v>86</v>
      </c>
      <c r="AY162" s="18" t="s">
        <v>133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585</v>
      </c>
      <c r="BM162" s="230" t="s">
        <v>1136</v>
      </c>
    </row>
    <row r="163" s="2" customFormat="1" ht="24.15" customHeight="1">
      <c r="A163" s="39"/>
      <c r="B163" s="40"/>
      <c r="C163" s="219" t="s">
        <v>308</v>
      </c>
      <c r="D163" s="219" t="s">
        <v>139</v>
      </c>
      <c r="E163" s="220" t="s">
        <v>1137</v>
      </c>
      <c r="F163" s="221" t="s">
        <v>1138</v>
      </c>
      <c r="G163" s="222" t="s">
        <v>245</v>
      </c>
      <c r="H163" s="223">
        <v>300</v>
      </c>
      <c r="I163" s="224"/>
      <c r="J163" s="225">
        <f>ROUND(I163*H163,2)</f>
        <v>0</v>
      </c>
      <c r="K163" s="221" t="s">
        <v>178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585</v>
      </c>
      <c r="AT163" s="230" t="s">
        <v>139</v>
      </c>
      <c r="AU163" s="230" t="s">
        <v>86</v>
      </c>
      <c r="AY163" s="18" t="s">
        <v>133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585</v>
      </c>
      <c r="BM163" s="230" t="s">
        <v>1139</v>
      </c>
    </row>
    <row r="164" s="13" customFormat="1">
      <c r="A164" s="13"/>
      <c r="B164" s="232"/>
      <c r="C164" s="233"/>
      <c r="D164" s="234" t="s">
        <v>162</v>
      </c>
      <c r="E164" s="235" t="s">
        <v>1</v>
      </c>
      <c r="F164" s="236" t="s">
        <v>1140</v>
      </c>
      <c r="G164" s="233"/>
      <c r="H164" s="237">
        <v>300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86</v>
      </c>
      <c r="AV164" s="13" t="s">
        <v>86</v>
      </c>
      <c r="AW164" s="13" t="s">
        <v>32</v>
      </c>
      <c r="AX164" s="13" t="s">
        <v>84</v>
      </c>
      <c r="AY164" s="243" t="s">
        <v>133</v>
      </c>
    </row>
    <row r="165" s="2" customFormat="1" ht="24.15" customHeight="1">
      <c r="A165" s="39"/>
      <c r="B165" s="40"/>
      <c r="C165" s="219" t="s">
        <v>312</v>
      </c>
      <c r="D165" s="219" t="s">
        <v>139</v>
      </c>
      <c r="E165" s="220" t="s">
        <v>1141</v>
      </c>
      <c r="F165" s="221" t="s">
        <v>1142</v>
      </c>
      <c r="G165" s="222" t="s">
        <v>268</v>
      </c>
      <c r="H165" s="223">
        <v>18</v>
      </c>
      <c r="I165" s="224"/>
      <c r="J165" s="225">
        <f>ROUND(I165*H165,2)</f>
        <v>0</v>
      </c>
      <c r="K165" s="221" t="s">
        <v>178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585</v>
      </c>
      <c r="AT165" s="230" t="s">
        <v>139</v>
      </c>
      <c r="AU165" s="230" t="s">
        <v>86</v>
      </c>
      <c r="AY165" s="18" t="s">
        <v>133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585</v>
      </c>
      <c r="BM165" s="230" t="s">
        <v>1143</v>
      </c>
    </row>
    <row r="166" s="13" customFormat="1">
      <c r="A166" s="13"/>
      <c r="B166" s="232"/>
      <c r="C166" s="233"/>
      <c r="D166" s="234" t="s">
        <v>162</v>
      </c>
      <c r="E166" s="235" t="s">
        <v>1</v>
      </c>
      <c r="F166" s="236" t="s">
        <v>1144</v>
      </c>
      <c r="G166" s="233"/>
      <c r="H166" s="237">
        <v>18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86</v>
      </c>
      <c r="AV166" s="13" t="s">
        <v>86</v>
      </c>
      <c r="AW166" s="13" t="s">
        <v>32</v>
      </c>
      <c r="AX166" s="13" t="s">
        <v>84</v>
      </c>
      <c r="AY166" s="243" t="s">
        <v>133</v>
      </c>
    </row>
    <row r="167" s="2" customFormat="1" ht="21.75" customHeight="1">
      <c r="A167" s="39"/>
      <c r="B167" s="40"/>
      <c r="C167" s="219" t="s">
        <v>317</v>
      </c>
      <c r="D167" s="219" t="s">
        <v>139</v>
      </c>
      <c r="E167" s="220" t="s">
        <v>1145</v>
      </c>
      <c r="F167" s="221" t="s">
        <v>1146</v>
      </c>
      <c r="G167" s="222" t="s">
        <v>200</v>
      </c>
      <c r="H167" s="223">
        <v>12</v>
      </c>
      <c r="I167" s="224"/>
      <c r="J167" s="225">
        <f>ROUND(I167*H167,2)</f>
        <v>0</v>
      </c>
      <c r="K167" s="221" t="s">
        <v>178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0.00084000000000000003</v>
      </c>
      <c r="R167" s="228">
        <f>Q167*H167</f>
        <v>0.01008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585</v>
      </c>
      <c r="AT167" s="230" t="s">
        <v>139</v>
      </c>
      <c r="AU167" s="230" t="s">
        <v>86</v>
      </c>
      <c r="AY167" s="18" t="s">
        <v>133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585</v>
      </c>
      <c r="BM167" s="230" t="s">
        <v>1147</v>
      </c>
    </row>
    <row r="168" s="13" customFormat="1">
      <c r="A168" s="13"/>
      <c r="B168" s="232"/>
      <c r="C168" s="233"/>
      <c r="D168" s="234" t="s">
        <v>162</v>
      </c>
      <c r="E168" s="235" t="s">
        <v>1</v>
      </c>
      <c r="F168" s="236" t="s">
        <v>1148</v>
      </c>
      <c r="G168" s="233"/>
      <c r="H168" s="237">
        <v>12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86</v>
      </c>
      <c r="AV168" s="13" t="s">
        <v>86</v>
      </c>
      <c r="AW168" s="13" t="s">
        <v>32</v>
      </c>
      <c r="AX168" s="13" t="s">
        <v>84</v>
      </c>
      <c r="AY168" s="243" t="s">
        <v>133</v>
      </c>
    </row>
    <row r="169" s="2" customFormat="1" ht="24.15" customHeight="1">
      <c r="A169" s="39"/>
      <c r="B169" s="40"/>
      <c r="C169" s="219" t="s">
        <v>7</v>
      </c>
      <c r="D169" s="219" t="s">
        <v>139</v>
      </c>
      <c r="E169" s="220" t="s">
        <v>1149</v>
      </c>
      <c r="F169" s="221" t="s">
        <v>1150</v>
      </c>
      <c r="G169" s="222" t="s">
        <v>200</v>
      </c>
      <c r="H169" s="223">
        <v>12</v>
      </c>
      <c r="I169" s="224"/>
      <c r="J169" s="225">
        <f>ROUND(I169*H169,2)</f>
        <v>0</v>
      </c>
      <c r="K169" s="221" t="s">
        <v>178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585</v>
      </c>
      <c r="AT169" s="230" t="s">
        <v>139</v>
      </c>
      <c r="AU169" s="230" t="s">
        <v>86</v>
      </c>
      <c r="AY169" s="18" t="s">
        <v>133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585</v>
      </c>
      <c r="BM169" s="230" t="s">
        <v>1151</v>
      </c>
    </row>
    <row r="170" s="13" customFormat="1">
      <c r="A170" s="13"/>
      <c r="B170" s="232"/>
      <c r="C170" s="233"/>
      <c r="D170" s="234" t="s">
        <v>162</v>
      </c>
      <c r="E170" s="235" t="s">
        <v>1</v>
      </c>
      <c r="F170" s="236" t="s">
        <v>1148</v>
      </c>
      <c r="G170" s="233"/>
      <c r="H170" s="237">
        <v>12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162</v>
      </c>
      <c r="AU170" s="243" t="s">
        <v>86</v>
      </c>
      <c r="AV170" s="13" t="s">
        <v>86</v>
      </c>
      <c r="AW170" s="13" t="s">
        <v>32</v>
      </c>
      <c r="AX170" s="13" t="s">
        <v>84</v>
      </c>
      <c r="AY170" s="243" t="s">
        <v>133</v>
      </c>
    </row>
    <row r="171" s="2" customFormat="1" ht="24.15" customHeight="1">
      <c r="A171" s="39"/>
      <c r="B171" s="40"/>
      <c r="C171" s="219" t="s">
        <v>329</v>
      </c>
      <c r="D171" s="219" t="s">
        <v>139</v>
      </c>
      <c r="E171" s="220" t="s">
        <v>1152</v>
      </c>
      <c r="F171" s="221" t="s">
        <v>1153</v>
      </c>
      <c r="G171" s="222" t="s">
        <v>245</v>
      </c>
      <c r="H171" s="223">
        <v>300</v>
      </c>
      <c r="I171" s="224"/>
      <c r="J171" s="225">
        <f>ROUND(I171*H171,2)</f>
        <v>0</v>
      </c>
      <c r="K171" s="221" t="s">
        <v>178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585</v>
      </c>
      <c r="AT171" s="230" t="s">
        <v>139</v>
      </c>
      <c r="AU171" s="230" t="s">
        <v>86</v>
      </c>
      <c r="AY171" s="18" t="s">
        <v>133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585</v>
      </c>
      <c r="BM171" s="230" t="s">
        <v>1154</v>
      </c>
    </row>
    <row r="172" s="13" customFormat="1">
      <c r="A172" s="13"/>
      <c r="B172" s="232"/>
      <c r="C172" s="233"/>
      <c r="D172" s="234" t="s">
        <v>162</v>
      </c>
      <c r="E172" s="235" t="s">
        <v>1</v>
      </c>
      <c r="F172" s="236" t="s">
        <v>1140</v>
      </c>
      <c r="G172" s="233"/>
      <c r="H172" s="237">
        <v>300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86</v>
      </c>
      <c r="AV172" s="13" t="s">
        <v>86</v>
      </c>
      <c r="AW172" s="13" t="s">
        <v>32</v>
      </c>
      <c r="AX172" s="13" t="s">
        <v>84</v>
      </c>
      <c r="AY172" s="243" t="s">
        <v>133</v>
      </c>
    </row>
    <row r="173" s="2" customFormat="1" ht="24.15" customHeight="1">
      <c r="A173" s="39"/>
      <c r="B173" s="40"/>
      <c r="C173" s="219" t="s">
        <v>334</v>
      </c>
      <c r="D173" s="219" t="s">
        <v>139</v>
      </c>
      <c r="E173" s="220" t="s">
        <v>1155</v>
      </c>
      <c r="F173" s="221" t="s">
        <v>1156</v>
      </c>
      <c r="G173" s="222" t="s">
        <v>200</v>
      </c>
      <c r="H173" s="223">
        <v>87.5</v>
      </c>
      <c r="I173" s="224"/>
      <c r="J173" s="225">
        <f>ROUND(I173*H173,2)</f>
        <v>0</v>
      </c>
      <c r="K173" s="221" t="s">
        <v>178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585</v>
      </c>
      <c r="AT173" s="230" t="s">
        <v>139</v>
      </c>
      <c r="AU173" s="230" t="s">
        <v>86</v>
      </c>
      <c r="AY173" s="18" t="s">
        <v>133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585</v>
      </c>
      <c r="BM173" s="230" t="s">
        <v>1157</v>
      </c>
    </row>
    <row r="174" s="13" customFormat="1">
      <c r="A174" s="13"/>
      <c r="B174" s="232"/>
      <c r="C174" s="233"/>
      <c r="D174" s="234" t="s">
        <v>162</v>
      </c>
      <c r="E174" s="235" t="s">
        <v>1</v>
      </c>
      <c r="F174" s="236" t="s">
        <v>1158</v>
      </c>
      <c r="G174" s="233"/>
      <c r="H174" s="237">
        <v>87.5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162</v>
      </c>
      <c r="AU174" s="243" t="s">
        <v>86</v>
      </c>
      <c r="AV174" s="13" t="s">
        <v>86</v>
      </c>
      <c r="AW174" s="13" t="s">
        <v>32</v>
      </c>
      <c r="AX174" s="13" t="s">
        <v>84</v>
      </c>
      <c r="AY174" s="243" t="s">
        <v>133</v>
      </c>
    </row>
    <row r="175" s="2" customFormat="1" ht="37.8" customHeight="1">
      <c r="A175" s="39"/>
      <c r="B175" s="40"/>
      <c r="C175" s="219" t="s">
        <v>340</v>
      </c>
      <c r="D175" s="219" t="s">
        <v>139</v>
      </c>
      <c r="E175" s="220" t="s">
        <v>1159</v>
      </c>
      <c r="F175" s="221" t="s">
        <v>1160</v>
      </c>
      <c r="G175" s="222" t="s">
        <v>245</v>
      </c>
      <c r="H175" s="223">
        <v>18</v>
      </c>
      <c r="I175" s="224"/>
      <c r="J175" s="225">
        <f>ROUND(I175*H175,2)</f>
        <v>0</v>
      </c>
      <c r="K175" s="221" t="s">
        <v>178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0.00447</v>
      </c>
      <c r="R175" s="228">
        <f>Q175*H175</f>
        <v>0.080460000000000004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585</v>
      </c>
      <c r="AT175" s="230" t="s">
        <v>139</v>
      </c>
      <c r="AU175" s="230" t="s">
        <v>86</v>
      </c>
      <c r="AY175" s="18" t="s">
        <v>133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585</v>
      </c>
      <c r="BM175" s="230" t="s">
        <v>1161</v>
      </c>
    </row>
    <row r="176" s="2" customFormat="1" ht="24.15" customHeight="1">
      <c r="A176" s="39"/>
      <c r="B176" s="40"/>
      <c r="C176" s="281" t="s">
        <v>345</v>
      </c>
      <c r="D176" s="281" t="s">
        <v>365</v>
      </c>
      <c r="E176" s="282" t="s">
        <v>1162</v>
      </c>
      <c r="F176" s="283" t="s">
        <v>1163</v>
      </c>
      <c r="G176" s="284" t="s">
        <v>245</v>
      </c>
      <c r="H176" s="285">
        <v>18.539999999999999</v>
      </c>
      <c r="I176" s="286"/>
      <c r="J176" s="287">
        <f>ROUND(I176*H176,2)</f>
        <v>0</v>
      </c>
      <c r="K176" s="283" t="s">
        <v>178</v>
      </c>
      <c r="L176" s="288"/>
      <c r="M176" s="289" t="s">
        <v>1</v>
      </c>
      <c r="N176" s="290" t="s">
        <v>41</v>
      </c>
      <c r="O176" s="92"/>
      <c r="P176" s="228">
        <f>O176*H176</f>
        <v>0</v>
      </c>
      <c r="Q176" s="228">
        <v>0.033050000000000003</v>
      </c>
      <c r="R176" s="228">
        <f>Q176*H176</f>
        <v>0.61274700000000004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1038</v>
      </c>
      <c r="AT176" s="230" t="s">
        <v>365</v>
      </c>
      <c r="AU176" s="230" t="s">
        <v>86</v>
      </c>
      <c r="AY176" s="18" t="s">
        <v>133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1038</v>
      </c>
      <c r="BM176" s="230" t="s">
        <v>1164</v>
      </c>
    </row>
    <row r="177" s="13" customFormat="1">
      <c r="A177" s="13"/>
      <c r="B177" s="232"/>
      <c r="C177" s="233"/>
      <c r="D177" s="234" t="s">
        <v>162</v>
      </c>
      <c r="E177" s="233"/>
      <c r="F177" s="236" t="s">
        <v>1165</v>
      </c>
      <c r="G177" s="233"/>
      <c r="H177" s="237">
        <v>18.539999999999999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162</v>
      </c>
      <c r="AU177" s="243" t="s">
        <v>86</v>
      </c>
      <c r="AV177" s="13" t="s">
        <v>86</v>
      </c>
      <c r="AW177" s="13" t="s">
        <v>4</v>
      </c>
      <c r="AX177" s="13" t="s">
        <v>84</v>
      </c>
      <c r="AY177" s="243" t="s">
        <v>133</v>
      </c>
    </row>
    <row r="178" s="2" customFormat="1" ht="24.15" customHeight="1">
      <c r="A178" s="39"/>
      <c r="B178" s="40"/>
      <c r="C178" s="219" t="s">
        <v>350</v>
      </c>
      <c r="D178" s="219" t="s">
        <v>139</v>
      </c>
      <c r="E178" s="220" t="s">
        <v>1166</v>
      </c>
      <c r="F178" s="221" t="s">
        <v>1167</v>
      </c>
      <c r="G178" s="222" t="s">
        <v>174</v>
      </c>
      <c r="H178" s="223">
        <v>2</v>
      </c>
      <c r="I178" s="224"/>
      <c r="J178" s="225">
        <f>ROUND(I178*H178,2)</f>
        <v>0</v>
      </c>
      <c r="K178" s="221" t="s">
        <v>178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585</v>
      </c>
      <c r="AT178" s="230" t="s">
        <v>139</v>
      </c>
      <c r="AU178" s="230" t="s">
        <v>86</v>
      </c>
      <c r="AY178" s="18" t="s">
        <v>133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585</v>
      </c>
      <c r="BM178" s="230" t="s">
        <v>1168</v>
      </c>
    </row>
    <row r="179" s="13" customFormat="1">
      <c r="A179" s="13"/>
      <c r="B179" s="232"/>
      <c r="C179" s="233"/>
      <c r="D179" s="234" t="s">
        <v>162</v>
      </c>
      <c r="E179" s="235" t="s">
        <v>1</v>
      </c>
      <c r="F179" s="236" t="s">
        <v>1169</v>
      </c>
      <c r="G179" s="233"/>
      <c r="H179" s="237">
        <v>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86</v>
      </c>
      <c r="AV179" s="13" t="s">
        <v>86</v>
      </c>
      <c r="AW179" s="13" t="s">
        <v>32</v>
      </c>
      <c r="AX179" s="13" t="s">
        <v>84</v>
      </c>
      <c r="AY179" s="243" t="s">
        <v>133</v>
      </c>
    </row>
    <row r="180" s="2" customFormat="1" ht="24.15" customHeight="1">
      <c r="A180" s="39"/>
      <c r="B180" s="40"/>
      <c r="C180" s="219" t="s">
        <v>357</v>
      </c>
      <c r="D180" s="219" t="s">
        <v>139</v>
      </c>
      <c r="E180" s="220" t="s">
        <v>1170</v>
      </c>
      <c r="F180" s="221" t="s">
        <v>1171</v>
      </c>
      <c r="G180" s="222" t="s">
        <v>174</v>
      </c>
      <c r="H180" s="223">
        <v>2</v>
      </c>
      <c r="I180" s="224"/>
      <c r="J180" s="225">
        <f>ROUND(I180*H180,2)</f>
        <v>0</v>
      </c>
      <c r="K180" s="221" t="s">
        <v>178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585</v>
      </c>
      <c r="AT180" s="230" t="s">
        <v>139</v>
      </c>
      <c r="AU180" s="230" t="s">
        <v>86</v>
      </c>
      <c r="AY180" s="18" t="s">
        <v>133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585</v>
      </c>
      <c r="BM180" s="230" t="s">
        <v>1172</v>
      </c>
    </row>
    <row r="181" s="13" customFormat="1">
      <c r="A181" s="13"/>
      <c r="B181" s="232"/>
      <c r="C181" s="233"/>
      <c r="D181" s="234" t="s">
        <v>162</v>
      </c>
      <c r="E181" s="235" t="s">
        <v>1</v>
      </c>
      <c r="F181" s="236" t="s">
        <v>1169</v>
      </c>
      <c r="G181" s="233"/>
      <c r="H181" s="237">
        <v>2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162</v>
      </c>
      <c r="AU181" s="243" t="s">
        <v>86</v>
      </c>
      <c r="AV181" s="13" t="s">
        <v>86</v>
      </c>
      <c r="AW181" s="13" t="s">
        <v>32</v>
      </c>
      <c r="AX181" s="13" t="s">
        <v>84</v>
      </c>
      <c r="AY181" s="243" t="s">
        <v>133</v>
      </c>
    </row>
    <row r="182" s="2" customFormat="1" ht="24.15" customHeight="1">
      <c r="A182" s="39"/>
      <c r="B182" s="40"/>
      <c r="C182" s="219" t="s">
        <v>364</v>
      </c>
      <c r="D182" s="219" t="s">
        <v>139</v>
      </c>
      <c r="E182" s="220" t="s">
        <v>1173</v>
      </c>
      <c r="F182" s="221" t="s">
        <v>1174</v>
      </c>
      <c r="G182" s="222" t="s">
        <v>245</v>
      </c>
      <c r="H182" s="223">
        <v>250</v>
      </c>
      <c r="I182" s="224"/>
      <c r="J182" s="225">
        <f>ROUND(I182*H182,2)</f>
        <v>0</v>
      </c>
      <c r="K182" s="221" t="s">
        <v>178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585</v>
      </c>
      <c r="AT182" s="230" t="s">
        <v>139</v>
      </c>
      <c r="AU182" s="230" t="s">
        <v>86</v>
      </c>
      <c r="AY182" s="18" t="s">
        <v>133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585</v>
      </c>
      <c r="BM182" s="230" t="s">
        <v>1175</v>
      </c>
    </row>
    <row r="183" s="13" customFormat="1">
      <c r="A183" s="13"/>
      <c r="B183" s="232"/>
      <c r="C183" s="233"/>
      <c r="D183" s="234" t="s">
        <v>162</v>
      </c>
      <c r="E183" s="235" t="s">
        <v>1</v>
      </c>
      <c r="F183" s="236" t="s">
        <v>1176</v>
      </c>
      <c r="G183" s="233"/>
      <c r="H183" s="237">
        <v>250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162</v>
      </c>
      <c r="AU183" s="243" t="s">
        <v>86</v>
      </c>
      <c r="AV183" s="13" t="s">
        <v>86</v>
      </c>
      <c r="AW183" s="13" t="s">
        <v>32</v>
      </c>
      <c r="AX183" s="13" t="s">
        <v>84</v>
      </c>
      <c r="AY183" s="243" t="s">
        <v>133</v>
      </c>
    </row>
    <row r="184" s="2" customFormat="1" ht="16.5" customHeight="1">
      <c r="A184" s="39"/>
      <c r="B184" s="40"/>
      <c r="C184" s="281" t="s">
        <v>371</v>
      </c>
      <c r="D184" s="281" t="s">
        <v>365</v>
      </c>
      <c r="E184" s="282" t="s">
        <v>1177</v>
      </c>
      <c r="F184" s="283" t="s">
        <v>1178</v>
      </c>
      <c r="G184" s="284" t="s">
        <v>245</v>
      </c>
      <c r="H184" s="285">
        <v>252.5</v>
      </c>
      <c r="I184" s="286"/>
      <c r="J184" s="287">
        <f>ROUND(I184*H184,2)</f>
        <v>0</v>
      </c>
      <c r="K184" s="283" t="s">
        <v>178</v>
      </c>
      <c r="L184" s="288"/>
      <c r="M184" s="289" t="s">
        <v>1</v>
      </c>
      <c r="N184" s="290" t="s">
        <v>41</v>
      </c>
      <c r="O184" s="92"/>
      <c r="P184" s="228">
        <f>O184*H184</f>
        <v>0</v>
      </c>
      <c r="Q184" s="228">
        <v>0.00077999999999999999</v>
      </c>
      <c r="R184" s="228">
        <f>Q184*H184</f>
        <v>0.19694999999999999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1099</v>
      </c>
      <c r="AT184" s="230" t="s">
        <v>365</v>
      </c>
      <c r="AU184" s="230" t="s">
        <v>86</v>
      </c>
      <c r="AY184" s="18" t="s">
        <v>133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585</v>
      </c>
      <c r="BM184" s="230" t="s">
        <v>1179</v>
      </c>
    </row>
    <row r="185" s="13" customFormat="1">
      <c r="A185" s="13"/>
      <c r="B185" s="232"/>
      <c r="C185" s="233"/>
      <c r="D185" s="234" t="s">
        <v>162</v>
      </c>
      <c r="E185" s="233"/>
      <c r="F185" s="236" t="s">
        <v>1180</v>
      </c>
      <c r="G185" s="233"/>
      <c r="H185" s="237">
        <v>252.5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86</v>
      </c>
      <c r="AV185" s="13" t="s">
        <v>86</v>
      </c>
      <c r="AW185" s="13" t="s">
        <v>4</v>
      </c>
      <c r="AX185" s="13" t="s">
        <v>84</v>
      </c>
      <c r="AY185" s="243" t="s">
        <v>133</v>
      </c>
    </row>
    <row r="186" s="2" customFormat="1" ht="21.75" customHeight="1">
      <c r="A186" s="39"/>
      <c r="B186" s="40"/>
      <c r="C186" s="219" t="s">
        <v>384</v>
      </c>
      <c r="D186" s="219" t="s">
        <v>139</v>
      </c>
      <c r="E186" s="220" t="s">
        <v>1181</v>
      </c>
      <c r="F186" s="221" t="s">
        <v>1182</v>
      </c>
      <c r="G186" s="222" t="s">
        <v>245</v>
      </c>
      <c r="H186" s="223">
        <v>300</v>
      </c>
      <c r="I186" s="224"/>
      <c r="J186" s="225">
        <f>ROUND(I186*H186,2)</f>
        <v>0</v>
      </c>
      <c r="K186" s="221" t="s">
        <v>178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9.0000000000000006E-05</v>
      </c>
      <c r="R186" s="228">
        <f>Q186*H186</f>
        <v>0.027000000000000003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585</v>
      </c>
      <c r="AT186" s="230" t="s">
        <v>139</v>
      </c>
      <c r="AU186" s="230" t="s">
        <v>86</v>
      </c>
      <c r="AY186" s="18" t="s">
        <v>133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585</v>
      </c>
      <c r="BM186" s="230" t="s">
        <v>1183</v>
      </c>
    </row>
    <row r="187" s="2" customFormat="1">
      <c r="A187" s="39"/>
      <c r="B187" s="40"/>
      <c r="C187" s="41"/>
      <c r="D187" s="234" t="s">
        <v>441</v>
      </c>
      <c r="E187" s="41"/>
      <c r="F187" s="291" t="s">
        <v>1184</v>
      </c>
      <c r="G187" s="41"/>
      <c r="H187" s="41"/>
      <c r="I187" s="292"/>
      <c r="J187" s="41"/>
      <c r="K187" s="41"/>
      <c r="L187" s="45"/>
      <c r="M187" s="293"/>
      <c r="N187" s="29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441</v>
      </c>
      <c r="AU187" s="18" t="s">
        <v>86</v>
      </c>
    </row>
    <row r="188" s="2" customFormat="1" ht="24.15" customHeight="1">
      <c r="A188" s="39"/>
      <c r="B188" s="40"/>
      <c r="C188" s="219" t="s">
        <v>389</v>
      </c>
      <c r="D188" s="219" t="s">
        <v>139</v>
      </c>
      <c r="E188" s="220" t="s">
        <v>1185</v>
      </c>
      <c r="F188" s="221" t="s">
        <v>1186</v>
      </c>
      <c r="G188" s="222" t="s">
        <v>174</v>
      </c>
      <c r="H188" s="223">
        <v>2</v>
      </c>
      <c r="I188" s="224"/>
      <c r="J188" s="225">
        <f>ROUND(I188*H188,2)</f>
        <v>0</v>
      </c>
      <c r="K188" s="221" t="s">
        <v>178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0.19400000000000001</v>
      </c>
      <c r="R188" s="228">
        <f>Q188*H188</f>
        <v>0.38800000000000001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585</v>
      </c>
      <c r="AT188" s="230" t="s">
        <v>139</v>
      </c>
      <c r="AU188" s="230" t="s">
        <v>86</v>
      </c>
      <c r="AY188" s="18" t="s">
        <v>133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585</v>
      </c>
      <c r="BM188" s="230" t="s">
        <v>1187</v>
      </c>
    </row>
    <row r="189" s="2" customFormat="1" ht="24.15" customHeight="1">
      <c r="A189" s="39"/>
      <c r="B189" s="40"/>
      <c r="C189" s="219" t="s">
        <v>394</v>
      </c>
      <c r="D189" s="219" t="s">
        <v>139</v>
      </c>
      <c r="E189" s="220" t="s">
        <v>1188</v>
      </c>
      <c r="F189" s="221" t="s">
        <v>1189</v>
      </c>
      <c r="G189" s="222" t="s">
        <v>337</v>
      </c>
      <c r="H189" s="223">
        <v>1.3160000000000001</v>
      </c>
      <c r="I189" s="224"/>
      <c r="J189" s="225">
        <f>ROUND(I189*H189,2)</f>
        <v>0</v>
      </c>
      <c r="K189" s="221" t="s">
        <v>178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585</v>
      </c>
      <c r="AT189" s="230" t="s">
        <v>139</v>
      </c>
      <c r="AU189" s="230" t="s">
        <v>86</v>
      </c>
      <c r="AY189" s="18" t="s">
        <v>133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585</v>
      </c>
      <c r="BM189" s="230" t="s">
        <v>1190</v>
      </c>
    </row>
    <row r="190" s="12" customFormat="1" ht="25.92" customHeight="1">
      <c r="A190" s="12"/>
      <c r="B190" s="203"/>
      <c r="C190" s="204"/>
      <c r="D190" s="205" t="s">
        <v>75</v>
      </c>
      <c r="E190" s="206" t="s">
        <v>134</v>
      </c>
      <c r="F190" s="206" t="s">
        <v>135</v>
      </c>
      <c r="G190" s="204"/>
      <c r="H190" s="204"/>
      <c r="I190" s="207"/>
      <c r="J190" s="208">
        <f>BK190</f>
        <v>0</v>
      </c>
      <c r="K190" s="204"/>
      <c r="L190" s="209"/>
      <c r="M190" s="210"/>
      <c r="N190" s="211"/>
      <c r="O190" s="211"/>
      <c r="P190" s="212">
        <f>P191+P193</f>
        <v>0</v>
      </c>
      <c r="Q190" s="211"/>
      <c r="R190" s="212">
        <f>R191+R193</f>
        <v>0</v>
      </c>
      <c r="S190" s="211"/>
      <c r="T190" s="213">
        <f>T191+T193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136</v>
      </c>
      <c r="AT190" s="215" t="s">
        <v>75</v>
      </c>
      <c r="AU190" s="215" t="s">
        <v>76</v>
      </c>
      <c r="AY190" s="214" t="s">
        <v>133</v>
      </c>
      <c r="BK190" s="216">
        <f>BK191+BK193</f>
        <v>0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169</v>
      </c>
      <c r="F191" s="217" t="s">
        <v>170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P192</f>
        <v>0</v>
      </c>
      <c r="Q191" s="211"/>
      <c r="R191" s="212">
        <f>R192</f>
        <v>0</v>
      </c>
      <c r="S191" s="211"/>
      <c r="T191" s="213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136</v>
      </c>
      <c r="AT191" s="215" t="s">
        <v>75</v>
      </c>
      <c r="AU191" s="215" t="s">
        <v>84</v>
      </c>
      <c r="AY191" s="214" t="s">
        <v>133</v>
      </c>
      <c r="BK191" s="216">
        <f>BK192</f>
        <v>0</v>
      </c>
    </row>
    <row r="192" s="2" customFormat="1" ht="16.5" customHeight="1">
      <c r="A192" s="39"/>
      <c r="B192" s="40"/>
      <c r="C192" s="219" t="s">
        <v>400</v>
      </c>
      <c r="D192" s="219" t="s">
        <v>139</v>
      </c>
      <c r="E192" s="220" t="s">
        <v>1191</v>
      </c>
      <c r="F192" s="221" t="s">
        <v>1192</v>
      </c>
      <c r="G192" s="222" t="s">
        <v>1013</v>
      </c>
      <c r="H192" s="223">
        <v>5</v>
      </c>
      <c r="I192" s="224"/>
      <c r="J192" s="225">
        <f>ROUND(I192*H192,2)</f>
        <v>0</v>
      </c>
      <c r="K192" s="221" t="s">
        <v>178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143</v>
      </c>
      <c r="AT192" s="230" t="s">
        <v>139</v>
      </c>
      <c r="AU192" s="230" t="s">
        <v>86</v>
      </c>
      <c r="AY192" s="18" t="s">
        <v>133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143</v>
      </c>
      <c r="BM192" s="230" t="s">
        <v>1193</v>
      </c>
    </row>
    <row r="193" s="12" customFormat="1" ht="22.8" customHeight="1">
      <c r="A193" s="12"/>
      <c r="B193" s="203"/>
      <c r="C193" s="204"/>
      <c r="D193" s="205" t="s">
        <v>75</v>
      </c>
      <c r="E193" s="217" t="s">
        <v>1194</v>
      </c>
      <c r="F193" s="217" t="s">
        <v>1195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SUM(P194:P197)</f>
        <v>0</v>
      </c>
      <c r="Q193" s="211"/>
      <c r="R193" s="212">
        <f>SUM(R194:R197)</f>
        <v>0</v>
      </c>
      <c r="S193" s="211"/>
      <c r="T193" s="213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136</v>
      </c>
      <c r="AT193" s="215" t="s">
        <v>75</v>
      </c>
      <c r="AU193" s="215" t="s">
        <v>84</v>
      </c>
      <c r="AY193" s="214" t="s">
        <v>133</v>
      </c>
      <c r="BK193" s="216">
        <f>SUM(BK194:BK197)</f>
        <v>0</v>
      </c>
    </row>
    <row r="194" s="2" customFormat="1" ht="16.5" customHeight="1">
      <c r="A194" s="39"/>
      <c r="B194" s="40"/>
      <c r="C194" s="219" t="s">
        <v>407</v>
      </c>
      <c r="D194" s="219" t="s">
        <v>139</v>
      </c>
      <c r="E194" s="220" t="s">
        <v>1196</v>
      </c>
      <c r="F194" s="221" t="s">
        <v>1012</v>
      </c>
      <c r="G194" s="222" t="s">
        <v>1013</v>
      </c>
      <c r="H194" s="223">
        <v>8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152</v>
      </c>
      <c r="AT194" s="230" t="s">
        <v>139</v>
      </c>
      <c r="AU194" s="230" t="s">
        <v>86</v>
      </c>
      <c r="AY194" s="18" t="s">
        <v>133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152</v>
      </c>
      <c r="BM194" s="230" t="s">
        <v>1197</v>
      </c>
    </row>
    <row r="195" s="2" customFormat="1" ht="16.5" customHeight="1">
      <c r="A195" s="39"/>
      <c r="B195" s="40"/>
      <c r="C195" s="219" t="s">
        <v>412</v>
      </c>
      <c r="D195" s="219" t="s">
        <v>139</v>
      </c>
      <c r="E195" s="220" t="s">
        <v>1198</v>
      </c>
      <c r="F195" s="221" t="s">
        <v>1016</v>
      </c>
      <c r="G195" s="222" t="s">
        <v>1013</v>
      </c>
      <c r="H195" s="223">
        <v>4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152</v>
      </c>
      <c r="AT195" s="230" t="s">
        <v>139</v>
      </c>
      <c r="AU195" s="230" t="s">
        <v>86</v>
      </c>
      <c r="AY195" s="18" t="s">
        <v>133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152</v>
      </c>
      <c r="BM195" s="230" t="s">
        <v>1199</v>
      </c>
    </row>
    <row r="196" s="2" customFormat="1" ht="16.5" customHeight="1">
      <c r="A196" s="39"/>
      <c r="B196" s="40"/>
      <c r="C196" s="219" t="s">
        <v>417</v>
      </c>
      <c r="D196" s="219" t="s">
        <v>139</v>
      </c>
      <c r="E196" s="220" t="s">
        <v>1200</v>
      </c>
      <c r="F196" s="221" t="s">
        <v>1201</v>
      </c>
      <c r="G196" s="222" t="s">
        <v>1013</v>
      </c>
      <c r="H196" s="223">
        <v>2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152</v>
      </c>
      <c r="AT196" s="230" t="s">
        <v>139</v>
      </c>
      <c r="AU196" s="230" t="s">
        <v>86</v>
      </c>
      <c r="AY196" s="18" t="s">
        <v>133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152</v>
      </c>
      <c r="BM196" s="230" t="s">
        <v>1202</v>
      </c>
    </row>
    <row r="197" s="2" customFormat="1" ht="16.5" customHeight="1">
      <c r="A197" s="39"/>
      <c r="B197" s="40"/>
      <c r="C197" s="219" t="s">
        <v>421</v>
      </c>
      <c r="D197" s="219" t="s">
        <v>139</v>
      </c>
      <c r="E197" s="220" t="s">
        <v>1203</v>
      </c>
      <c r="F197" s="221" t="s">
        <v>1034</v>
      </c>
      <c r="G197" s="222" t="s">
        <v>1013</v>
      </c>
      <c r="H197" s="223">
        <v>16</v>
      </c>
      <c r="I197" s="224"/>
      <c r="J197" s="225">
        <f>ROUND(I197*H197,2)</f>
        <v>0</v>
      </c>
      <c r="K197" s="221" t="s">
        <v>1</v>
      </c>
      <c r="L197" s="45"/>
      <c r="M197" s="244" t="s">
        <v>1</v>
      </c>
      <c r="N197" s="245" t="s">
        <v>41</v>
      </c>
      <c r="O197" s="246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152</v>
      </c>
      <c r="AT197" s="230" t="s">
        <v>139</v>
      </c>
      <c r="AU197" s="230" t="s">
        <v>86</v>
      </c>
      <c r="AY197" s="18" t="s">
        <v>133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152</v>
      </c>
      <c r="BM197" s="230" t="s">
        <v>1204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ien/5OI3clPDoIuciu/Wv6gcOpKnzFRZ3+f9xEWPw3LCc1Luv7h2TIdsenh8mEEi8cmYSlJS12xN62Sf8jiurA==" hashValue="rBbdNobMwvZpTk5/gVv11iM42GKWYsFLG7Ng0SZJA/+PrJkch1fjtQLJVhVLINDScPoJXaH0y+9UwCAosogkBw==" algorithmName="SHA-512" password="CC35"/>
  <autoFilter ref="C125:K19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2024-11-11T08:40:21Z</dcterms:created>
  <dcterms:modified xsi:type="dcterms:W3CDTF">2024-11-11T08:40:30Z</dcterms:modified>
</cp:coreProperties>
</file>